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E:\hp-new\new-wadensho\new-wadensho\kadengaidorain\"/>
    </mc:Choice>
  </mc:AlternateContent>
  <bookViews>
    <workbookView xWindow="-120" yWindow="-120" windowWidth="29040" windowHeight="15720" activeTab="2"/>
  </bookViews>
  <sheets>
    <sheet name="注意事項" sheetId="6" r:id="rId1"/>
    <sheet name="記入見本" sheetId="7" r:id="rId2"/>
    <sheet name="記入用" sheetId="2" r:id="rId3"/>
    <sheet name="印刷用" sheetId="1" r:id="rId4"/>
    <sheet name="申告明細表" sheetId="3" r:id="rId5"/>
    <sheet name="添付資料貼付用" sheetId="4" r:id="rId6"/>
    <sheet name="データ" sheetId="5" r:id="rId7"/>
  </sheets>
  <definedNames>
    <definedName name="_xlnm._FilterDatabase" localSheetId="1" hidden="1">記入見本!$B$10:$O$25</definedName>
    <definedName name="_xlnm._FilterDatabase" localSheetId="2" hidden="1">記入用!$B$10:$O$25</definedName>
    <definedName name="_xlnm.Print_Area" localSheetId="3">印刷用!$B$2:$W$80</definedName>
    <definedName name="_xlnm.Print_Area" localSheetId="1">記入見本!$B$2:$O$28</definedName>
    <definedName name="_xlnm.Print_Area" localSheetId="2">記入用!$B$2:$O$28</definedName>
    <definedName name="_xlnm.Print_Area" localSheetId="4">申告明細表!$B$2:$T$23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 r="B43" i="1"/>
  <c r="P6" i="1"/>
  <c r="P45" i="1"/>
  <c r="S45" i="1"/>
  <c r="E32" i="1"/>
  <c r="F59" i="1" l="1"/>
  <c r="F25" i="1" s="1"/>
  <c r="F63" i="1"/>
  <c r="F64" i="1"/>
  <c r="F65" i="1"/>
  <c r="F66" i="1"/>
  <c r="F61" i="1"/>
  <c r="J8" i="3" l="1"/>
  <c r="I8" i="3" l="1"/>
  <c r="Q8" i="3" s="1"/>
  <c r="S9" i="3" l="1"/>
  <c r="S10" i="3"/>
  <c r="S11" i="3"/>
  <c r="S12" i="3"/>
  <c r="S13" i="3"/>
  <c r="S14" i="3"/>
  <c r="S15" i="3"/>
  <c r="S16" i="3"/>
  <c r="S17" i="3"/>
  <c r="S18" i="3"/>
  <c r="S19" i="3"/>
  <c r="S20" i="3"/>
  <c r="F22" i="1" l="1"/>
  <c r="F70" i="1" s="1"/>
  <c r="F21" i="1"/>
  <c r="F69" i="1" s="1"/>
  <c r="F20" i="1"/>
  <c r="F68" i="1" s="1"/>
  <c r="F19" i="1"/>
  <c r="F67" i="1" s="1"/>
  <c r="G23" i="3" l="1"/>
  <c r="F23" i="3"/>
  <c r="C23" i="3"/>
  <c r="R8" i="3"/>
  <c r="S8" i="3" s="1"/>
  <c r="E8" i="3"/>
  <c r="D8" i="3"/>
  <c r="S4" i="3"/>
  <c r="I4" i="3"/>
  <c r="D4" i="3"/>
  <c r="P4" i="3"/>
  <c r="O4" i="3"/>
  <c r="M4" i="3"/>
  <c r="L4" i="3"/>
  <c r="K4" i="3"/>
  <c r="R3" i="1" l="1"/>
  <c r="R42" i="1"/>
  <c r="T42" i="1"/>
  <c r="T3" i="1"/>
  <c r="V3" i="1"/>
  <c r="V42" i="1"/>
  <c r="L79" i="1"/>
  <c r="L38" i="1"/>
  <c r="K38" i="1"/>
  <c r="K79" i="1"/>
  <c r="L73" i="1"/>
  <c r="K73" i="1"/>
  <c r="I73" i="1"/>
  <c r="H73" i="1"/>
  <c r="E73" i="1"/>
  <c r="L32" i="1"/>
  <c r="K32" i="1"/>
  <c r="I32" i="1"/>
  <c r="H32" i="1"/>
  <c r="F27" i="1"/>
  <c r="F28" i="1"/>
  <c r="F62" i="1"/>
  <c r="F60" i="1"/>
  <c r="F26" i="1"/>
  <c r="E38" i="1"/>
  <c r="E79" i="1"/>
  <c r="R33" i="1"/>
  <c r="R74" i="1"/>
  <c r="J74" i="1"/>
  <c r="J33" i="1"/>
  <c r="O73" i="1"/>
  <c r="S73" i="1"/>
  <c r="D74" i="1"/>
  <c r="D33" i="1"/>
  <c r="M14" i="1"/>
  <c r="S32" i="1"/>
  <c r="O32" i="1"/>
  <c r="H14" i="1"/>
  <c r="K53" i="1"/>
  <c r="E53" i="1"/>
  <c r="P47" i="1"/>
  <c r="P48" i="1"/>
  <c r="P49" i="1"/>
  <c r="P46" i="1"/>
  <c r="D14" i="1"/>
  <c r="S6" i="1"/>
  <c r="P8" i="1"/>
  <c r="P9" i="1"/>
  <c r="P10" i="1"/>
  <c r="P7" i="1"/>
</calcChain>
</file>

<file path=xl/sharedStrings.xml><?xml version="1.0" encoding="utf-8"?>
<sst xmlns="http://schemas.openxmlformats.org/spreadsheetml/2006/main" count="513" uniqueCount="317">
  <si>
    <t>記</t>
  </si>
  <si>
    <t xml:space="preserve"> </t>
  </si>
  <si>
    <t>差別対価申告書</t>
    <phoneticPr fontId="4"/>
  </si>
  <si>
    <t>調査依頼の件</t>
    <phoneticPr fontId="4"/>
  </si>
  <si>
    <t>年</t>
    <rPh sb="0" eb="1">
      <t>ネン</t>
    </rPh>
    <phoneticPr fontId="4"/>
  </si>
  <si>
    <t>月</t>
    <rPh sb="0" eb="1">
      <t>ガツ</t>
    </rPh>
    <phoneticPr fontId="4"/>
  </si>
  <si>
    <t>日</t>
    <rPh sb="0" eb="1">
      <t>ニチ</t>
    </rPh>
    <phoneticPr fontId="4"/>
  </si>
  <si>
    <t>：</t>
    <phoneticPr fontId="4"/>
  </si>
  <si>
    <t>：</t>
    <phoneticPr fontId="4"/>
  </si>
  <si>
    <t>：</t>
    <phoneticPr fontId="4"/>
  </si>
  <si>
    <t>：</t>
    <phoneticPr fontId="4"/>
  </si>
  <si>
    <t>：</t>
    <phoneticPr fontId="4"/>
  </si>
  <si>
    <t>申告者</t>
    <phoneticPr fontId="4"/>
  </si>
  <si>
    <t>店名</t>
    <phoneticPr fontId="4"/>
  </si>
  <si>
    <t>代表者</t>
    <phoneticPr fontId="4"/>
  </si>
  <si>
    <t>住所</t>
    <phoneticPr fontId="4"/>
  </si>
  <si>
    <t>電話</t>
    <phoneticPr fontId="4"/>
  </si>
  <si>
    <t>製</t>
  </si>
  <si>
    <t>差別行為を行なっているメーカー</t>
  </si>
  <si>
    <t>住所</t>
    <rPh sb="0" eb="2">
      <t>ジュウショ</t>
    </rPh>
    <phoneticPr fontId="4"/>
  </si>
  <si>
    <t>：</t>
    <phoneticPr fontId="4"/>
  </si>
  <si>
    <t>：</t>
    <phoneticPr fontId="4"/>
  </si>
  <si>
    <t>電話番号</t>
    <rPh sb="0" eb="2">
      <t>デンワ</t>
    </rPh>
    <rPh sb="2" eb="4">
      <t>バンゴウ</t>
    </rPh>
    <phoneticPr fontId="4"/>
  </si>
  <si>
    <t>2.</t>
    <phoneticPr fontId="4"/>
  </si>
  <si>
    <t>1.</t>
    <phoneticPr fontId="4"/>
  </si>
  <si>
    <t>廉売業者の概要</t>
    <phoneticPr fontId="4"/>
  </si>
  <si>
    <t>会社名</t>
    <rPh sb="0" eb="3">
      <t>カイシャメイ</t>
    </rPh>
    <phoneticPr fontId="4"/>
  </si>
  <si>
    <t>支店名</t>
    <rPh sb="0" eb="3">
      <t>シテンメイ</t>
    </rPh>
    <phoneticPr fontId="4"/>
  </si>
  <si>
    <t>：</t>
    <phoneticPr fontId="4"/>
  </si>
  <si>
    <t>：</t>
    <phoneticPr fontId="4"/>
  </si>
  <si>
    <t>廉売の期間</t>
    <phoneticPr fontId="4"/>
  </si>
  <si>
    <t>廉売による影響について</t>
    <phoneticPr fontId="4"/>
  </si>
  <si>
    <t>(2)</t>
    <phoneticPr fontId="4"/>
  </si>
  <si>
    <t>(1)</t>
    <phoneticPr fontId="4"/>
  </si>
  <si>
    <t>3.</t>
    <phoneticPr fontId="4"/>
  </si>
  <si>
    <r>
      <t>[添付資料]</t>
    </r>
    <r>
      <rPr>
        <sz val="10.5"/>
        <color theme="1"/>
        <rFont val="ＭＳ 明朝"/>
        <family val="1"/>
        <charset val="128"/>
      </rPr>
      <t/>
    </r>
    <phoneticPr fontId="4"/>
  </si>
  <si>
    <t>不当廉売申告書</t>
    <rPh sb="0" eb="2">
      <t>フトウ</t>
    </rPh>
    <rPh sb="2" eb="4">
      <t>レンバイ</t>
    </rPh>
    <rPh sb="4" eb="7">
      <t>シンコクショ</t>
    </rPh>
    <phoneticPr fontId="4"/>
  </si>
  <si>
    <t>下記小売業者の</t>
    <rPh sb="2" eb="4">
      <t>コウリ</t>
    </rPh>
    <rPh sb="4" eb="6">
      <t>ギョウシャ</t>
    </rPh>
    <phoneticPr fontId="4"/>
  </si>
  <si>
    <t>販売事業者について</t>
    <rPh sb="0" eb="2">
      <t>ハンバイ</t>
    </rPh>
    <rPh sb="2" eb="5">
      <t>ジギョウシャ</t>
    </rPh>
    <phoneticPr fontId="4"/>
  </si>
  <si>
    <t>代表者</t>
  </si>
  <si>
    <t>会社名</t>
    <phoneticPr fontId="4"/>
  </si>
  <si>
    <t>代表者</t>
    <phoneticPr fontId="4"/>
  </si>
  <si>
    <t>代表者</t>
    <phoneticPr fontId="4"/>
  </si>
  <si>
    <t>本社</t>
    <rPh sb="0" eb="2">
      <t>ホンシャ</t>
    </rPh>
    <phoneticPr fontId="4"/>
  </si>
  <si>
    <t>(1)廉売を行っている支店並びに本社</t>
    <rPh sb="3" eb="5">
      <t>レンバイ</t>
    </rPh>
    <rPh sb="6" eb="7">
      <t>オコナ</t>
    </rPh>
    <rPh sb="11" eb="13">
      <t>シテン</t>
    </rPh>
    <rPh sb="13" eb="14">
      <t>ナラ</t>
    </rPh>
    <rPh sb="16" eb="18">
      <t>ホンシャ</t>
    </rPh>
    <phoneticPr fontId="4"/>
  </si>
  <si>
    <t>メーカー名</t>
    <rPh sb="4" eb="5">
      <t>メイ</t>
    </rPh>
    <phoneticPr fontId="4"/>
  </si>
  <si>
    <t>廉売の期間</t>
    <rPh sb="3" eb="5">
      <t>キカン</t>
    </rPh>
    <phoneticPr fontId="4"/>
  </si>
  <si>
    <t>廉売の状況</t>
    <phoneticPr fontId="4"/>
  </si>
  <si>
    <t>当店は、</t>
    <phoneticPr fontId="4"/>
  </si>
  <si>
    <t>の売出しで</t>
    <phoneticPr fontId="4"/>
  </si>
  <si>
    <t>製</t>
    <phoneticPr fontId="4"/>
  </si>
  <si>
    <t>を売価</t>
    <phoneticPr fontId="4"/>
  </si>
  <si>
    <t>で、その他の商品も明細表の価格で</t>
    <phoneticPr fontId="4"/>
  </si>
  <si>
    <t>により宣伝し販売した。</t>
  </si>
  <si>
    <t>店頭の売価は、我々の仕入価格を下回っており、対抗できない条件でありますので、至急調査の上、調査頂き回答賜りますよう申告いたします。</t>
    <phoneticPr fontId="4"/>
  </si>
  <si>
    <t>該当すると思われますので、至急調査賜りますよう申告いたします。</t>
    <rPh sb="5" eb="6">
      <t>オモ</t>
    </rPh>
    <rPh sb="13" eb="15">
      <t>シキュウ</t>
    </rPh>
    <rPh sb="15" eb="17">
      <t>チョウサ</t>
    </rPh>
    <rPh sb="17" eb="18">
      <t>タマワ</t>
    </rPh>
    <rPh sb="23" eb="25">
      <t>シンコク</t>
    </rPh>
    <phoneticPr fontId="4"/>
  </si>
  <si>
    <t>申告者への影響</t>
    <rPh sb="0" eb="2">
      <t>シンコク</t>
    </rPh>
    <rPh sb="2" eb="3">
      <t>シャ</t>
    </rPh>
    <rPh sb="5" eb="7">
      <t>エイキョウ</t>
    </rPh>
    <phoneticPr fontId="4"/>
  </si>
  <si>
    <t>3.</t>
    <phoneticPr fontId="4"/>
  </si>
  <si>
    <t>我々の仕入価格と比較すると、安い売価であり、不当廉売に該当すると思われますので至急調査賜り改善指示並びに結果の回答をお願い致します。</t>
    <phoneticPr fontId="4"/>
  </si>
  <si>
    <t>・差別対価申告明細表　１通</t>
  </si>
  <si>
    <t>店名</t>
  </si>
  <si>
    <t>住所</t>
  </si>
  <si>
    <t>電話</t>
  </si>
  <si>
    <t>支部名</t>
    <rPh sb="0" eb="2">
      <t>シブ</t>
    </rPh>
    <rPh sb="2" eb="3">
      <t>メイ</t>
    </rPh>
    <phoneticPr fontId="4"/>
  </si>
  <si>
    <t>申請店情報</t>
    <rPh sb="0" eb="2">
      <t>シンセイ</t>
    </rPh>
    <rPh sb="2" eb="3">
      <t>テン</t>
    </rPh>
    <rPh sb="3" eb="5">
      <t>ジョウホウ</t>
    </rPh>
    <phoneticPr fontId="4"/>
  </si>
  <si>
    <t>下記</t>
    <phoneticPr fontId="4"/>
  </si>
  <si>
    <t>の</t>
    <phoneticPr fontId="4"/>
  </si>
  <si>
    <t>調査依頼情報</t>
    <rPh sb="0" eb="2">
      <t>チョウサ</t>
    </rPh>
    <rPh sb="2" eb="4">
      <t>イライ</t>
    </rPh>
    <rPh sb="4" eb="6">
      <t>ジョウホウ</t>
    </rPh>
    <phoneticPr fontId="4"/>
  </si>
  <si>
    <t>店舗の販売形態</t>
    <rPh sb="0" eb="2">
      <t>テンポ</t>
    </rPh>
    <rPh sb="3" eb="5">
      <t>ハンバイ</t>
    </rPh>
    <rPh sb="5" eb="7">
      <t>ケイタイ</t>
    </rPh>
    <phoneticPr fontId="4"/>
  </si>
  <si>
    <t>店舗名</t>
    <rPh sb="0" eb="2">
      <t>テンポ</t>
    </rPh>
    <rPh sb="2" eb="3">
      <t>メイ</t>
    </rPh>
    <phoneticPr fontId="4"/>
  </si>
  <si>
    <t>対象メーカー名</t>
    <rPh sb="0" eb="2">
      <t>タイショウ</t>
    </rPh>
    <rPh sb="6" eb="7">
      <t>メイ</t>
    </rPh>
    <phoneticPr fontId="4"/>
  </si>
  <si>
    <t>商品名</t>
    <rPh sb="0" eb="3">
      <t>ショウヒンメイ</t>
    </rPh>
    <phoneticPr fontId="4"/>
  </si>
  <si>
    <t>型番</t>
    <rPh sb="0" eb="2">
      <t>カタバン</t>
    </rPh>
    <phoneticPr fontId="4"/>
  </si>
  <si>
    <t>販売価格</t>
    <rPh sb="0" eb="2">
      <t>ハンバイ</t>
    </rPh>
    <rPh sb="2" eb="4">
      <t>カカク</t>
    </rPh>
    <phoneticPr fontId="4"/>
  </si>
  <si>
    <t>宣伝方法</t>
    <rPh sb="0" eb="2">
      <t>センデン</t>
    </rPh>
    <rPh sb="2" eb="4">
      <t>ホウホウ</t>
    </rPh>
    <phoneticPr fontId="4"/>
  </si>
  <si>
    <t>販売期間</t>
    <rPh sb="0" eb="2">
      <t>ハンバイ</t>
    </rPh>
    <rPh sb="2" eb="4">
      <t>キカン</t>
    </rPh>
    <phoneticPr fontId="4"/>
  </si>
  <si>
    <t>ネットショップ</t>
  </si>
  <si>
    <t>年</t>
    <rPh sb="0" eb="1">
      <t>ネン</t>
    </rPh>
    <phoneticPr fontId="4"/>
  </si>
  <si>
    <t>月</t>
    <rPh sb="0" eb="1">
      <t>ガツ</t>
    </rPh>
    <phoneticPr fontId="4"/>
  </si>
  <si>
    <t>日</t>
    <rPh sb="0" eb="1">
      <t>ニチ</t>
    </rPh>
    <phoneticPr fontId="4"/>
  </si>
  <si>
    <t>～</t>
    <phoneticPr fontId="4"/>
  </si>
  <si>
    <t>：</t>
    <phoneticPr fontId="4"/>
  </si>
  <si>
    <t>～</t>
    <phoneticPr fontId="4"/>
  </si>
  <si>
    <t>等の店頭売価は、著しく安い価格であり、不当廉売に</t>
    <rPh sb="2" eb="4">
      <t>テントウ</t>
    </rPh>
    <rPh sb="4" eb="6">
      <t>バイカ</t>
    </rPh>
    <rPh sb="8" eb="9">
      <t>イチジル</t>
    </rPh>
    <rPh sb="11" eb="12">
      <t>ヤス</t>
    </rPh>
    <rPh sb="13" eb="15">
      <t>カカク</t>
    </rPh>
    <rPh sb="19" eb="21">
      <t>フトウ</t>
    </rPh>
    <rPh sb="21" eb="23">
      <t>レンバイ</t>
    </rPh>
    <phoneticPr fontId="4"/>
  </si>
  <si>
    <t>広告掲載日</t>
    <rPh sb="0" eb="2">
      <t>コウコク</t>
    </rPh>
    <rPh sb="2" eb="4">
      <t>ケイサイ</t>
    </rPh>
    <rPh sb="4" eb="5">
      <t>ビ</t>
    </rPh>
    <phoneticPr fontId="4"/>
  </si>
  <si>
    <t>店舗住所</t>
    <rPh sb="0" eb="2">
      <t>テンポ</t>
    </rPh>
    <rPh sb="2" eb="4">
      <t>ジュウショ</t>
    </rPh>
    <phoneticPr fontId="4"/>
  </si>
  <si>
    <t>店舗電話番号</t>
    <rPh sb="0" eb="2">
      <t>テンポ</t>
    </rPh>
    <rPh sb="2" eb="4">
      <t>デンワ</t>
    </rPh>
    <rPh sb="4" eb="6">
      <t>バンゴウ</t>
    </rPh>
    <phoneticPr fontId="4"/>
  </si>
  <si>
    <t>申請日</t>
    <rPh sb="0" eb="2">
      <t>シンセイ</t>
    </rPh>
    <rPh sb="2" eb="3">
      <t>ビ</t>
    </rPh>
    <phoneticPr fontId="4"/>
  </si>
  <si>
    <t>(</t>
    <phoneticPr fontId="4"/>
  </si>
  <si>
    <t>)の写し</t>
    <rPh sb="2" eb="3">
      <t>ウツ</t>
    </rPh>
    <phoneticPr fontId="4"/>
  </si>
  <si>
    <t>-</t>
    <phoneticPr fontId="4"/>
  </si>
  <si>
    <t>月</t>
    <rPh sb="0" eb="1">
      <t>ガツ</t>
    </rPh>
    <phoneticPr fontId="4"/>
  </si>
  <si>
    <t>日</t>
    <rPh sb="0" eb="1">
      <t>ニチ</t>
    </rPh>
    <phoneticPr fontId="4"/>
  </si>
  <si>
    <t>等の店頭小売価格は、地域小売業者に</t>
    <phoneticPr fontId="4"/>
  </si>
  <si>
    <t>とって仕入価格以下の売価であるため、メーカーによる差別対価に該当すると思われますので、至急調査し対応をお願い申し上げます。</t>
    <rPh sb="3" eb="5">
      <t>シイ</t>
    </rPh>
    <rPh sb="5" eb="7">
      <t>カカク</t>
    </rPh>
    <phoneticPr fontId="4"/>
  </si>
  <si>
    <t>売出し期間:</t>
    <phoneticPr fontId="4"/>
  </si>
  <si>
    <t>自店NET</t>
    <rPh sb="0" eb="2">
      <t>ジテン</t>
    </rPh>
    <phoneticPr fontId="4"/>
  </si>
  <si>
    <t>付)</t>
    <phoneticPr fontId="4"/>
  </si>
  <si>
    <t>※</t>
    <phoneticPr fontId="15"/>
  </si>
  <si>
    <t>★</t>
    <phoneticPr fontId="15"/>
  </si>
  <si>
    <t>パナソニック</t>
  </si>
  <si>
    <t>商品名</t>
    <phoneticPr fontId="4"/>
  </si>
  <si>
    <t>チラシ価格</t>
    <phoneticPr fontId="4"/>
  </si>
  <si>
    <t>実売価格</t>
    <phoneticPr fontId="4"/>
  </si>
  <si>
    <t>逆ザヤ</t>
    <phoneticPr fontId="4"/>
  </si>
  <si>
    <t>【添付資料】家電ガイドライン調査依頼申告明細表</t>
    <phoneticPr fontId="15"/>
  </si>
  <si>
    <t xml:space="preserve">〔○〕不当廉売 ･ 〔○〕差別対価 </t>
    <phoneticPr fontId="4"/>
  </si>
  <si>
    <t>量販店名:</t>
    <phoneticPr fontId="15"/>
  </si>
  <si>
    <t>メーカー名:</t>
    <phoneticPr fontId="15"/>
  </si>
  <si>
    <t>～</t>
    <phoneticPr fontId="4"/>
  </si>
  <si>
    <t>申告店名:</t>
    <phoneticPr fontId="15"/>
  </si>
  <si>
    <t>NO</t>
    <phoneticPr fontId="4"/>
  </si>
  <si>
    <t>品番 型番</t>
    <phoneticPr fontId="4"/>
  </si>
  <si>
    <t>自店仕入ネット</t>
    <phoneticPr fontId="4"/>
  </si>
  <si>
    <t>備考</t>
    <phoneticPr fontId="15"/>
  </si>
  <si>
    <t>(例)</t>
    <phoneticPr fontId="4"/>
  </si>
  <si>
    <t>テレビ</t>
    <phoneticPr fontId="4"/>
  </si>
  <si>
    <t>○○-×××</t>
    <phoneticPr fontId="4"/>
  </si>
  <si>
    <t>付帯する表示</t>
    <phoneticPr fontId="4"/>
  </si>
  <si>
    <t>値引きに換算できる内容。例:ポイント</t>
    <phoneticPr fontId="4"/>
  </si>
  <si>
    <t>更に10%ポイント、5年間無料保証</t>
    <phoneticPr fontId="4"/>
  </si>
  <si>
    <t>▲25,800</t>
    <phoneticPr fontId="4"/>
  </si>
  <si>
    <t>チラシの表示価格及び仕入ネット価格は、消費税込み表示。</t>
    <phoneticPr fontId="4"/>
  </si>
  <si>
    <t>金額の単位は円です。</t>
    <phoneticPr fontId="4"/>
  </si>
  <si>
    <t>◎</t>
    <phoneticPr fontId="4"/>
  </si>
  <si>
    <r>
      <rPr>
        <b/>
        <sz val="12"/>
        <color theme="9"/>
        <rFont val="ＭＳ Ｐゴシック"/>
        <family val="3"/>
        <charset val="128"/>
        <scheme val="minor"/>
      </rPr>
      <t>グリーン</t>
    </r>
    <r>
      <rPr>
        <b/>
        <sz val="12"/>
        <color theme="1"/>
        <rFont val="ＭＳ Ｐゴシック"/>
        <family val="3"/>
        <charset val="128"/>
        <scheme val="minor"/>
      </rPr>
      <t>の部分すべてにもれなく記入ください。(</t>
    </r>
    <r>
      <rPr>
        <b/>
        <sz val="12"/>
        <color rgb="FFFF0000"/>
        <rFont val="ＭＳ Ｐゴシック"/>
        <family val="3"/>
        <charset val="128"/>
        <scheme val="minor"/>
      </rPr>
      <t>赤文字</t>
    </r>
    <r>
      <rPr>
        <b/>
        <sz val="12"/>
        <color theme="1"/>
        <rFont val="ＭＳ Ｐゴシック"/>
        <family val="3"/>
        <charset val="128"/>
        <scheme val="minor"/>
      </rPr>
      <t>はドロップダウン選択です。)</t>
    </r>
    <rPh sb="5" eb="7">
      <t>ブブン</t>
    </rPh>
    <rPh sb="15" eb="17">
      <t>キニュウ</t>
    </rPh>
    <rPh sb="23" eb="24">
      <t>アカ</t>
    </rPh>
    <rPh sb="24" eb="26">
      <t>モジ</t>
    </rPh>
    <rPh sb="34" eb="36">
      <t>センタク</t>
    </rPh>
    <phoneticPr fontId="4"/>
  </si>
  <si>
    <t>インターネット支店</t>
    <rPh sb="7" eb="9">
      <t>シテン</t>
    </rPh>
    <phoneticPr fontId="4"/>
  </si>
  <si>
    <t>CS-F224C</t>
    <phoneticPr fontId="4"/>
  </si>
  <si>
    <t>090-1234-5678</t>
    <phoneticPr fontId="4"/>
  </si>
  <si>
    <t>インターネット広告</t>
  </si>
  <si>
    <t>○○支部</t>
    <rPh sb="2" eb="4">
      <t>シブ</t>
    </rPh>
    <phoneticPr fontId="21"/>
  </si>
  <si>
    <t>○○○○</t>
    <phoneticPr fontId="21"/>
  </si>
  <si>
    <t>○○　○○</t>
    <phoneticPr fontId="21"/>
  </si>
  <si>
    <t>付帯する表示</t>
    <rPh sb="0" eb="2">
      <t>フタイ</t>
    </rPh>
    <rPh sb="4" eb="6">
      <t>ヒョウジ</t>
    </rPh>
    <phoneticPr fontId="4"/>
  </si>
  <si>
    <t>：</t>
    <phoneticPr fontId="4"/>
  </si>
  <si>
    <t>なし</t>
  </si>
  <si>
    <t>円　(税込）</t>
    <rPh sb="0" eb="1">
      <t>エン</t>
    </rPh>
    <rPh sb="3" eb="5">
      <t>ゼイコミ</t>
    </rPh>
    <phoneticPr fontId="4"/>
  </si>
  <si>
    <t>エアコン</t>
    <phoneticPr fontId="4"/>
  </si>
  <si>
    <t>ヤマダ電機</t>
  </si>
  <si>
    <t>令和</t>
    <rPh sb="0" eb="2">
      <t>レイワ</t>
    </rPh>
    <phoneticPr fontId="4"/>
  </si>
  <si>
    <t>令和</t>
    <phoneticPr fontId="4"/>
  </si>
  <si>
    <t>株式会社 ヤマダ電機</t>
  </si>
  <si>
    <t>〒370-0841 群馬県高崎市栄町1番1号</t>
  </si>
  <si>
    <t>0570-078-181</t>
  </si>
  <si>
    <t>シャープ</t>
  </si>
  <si>
    <t>シャープ 株式会社</t>
  </si>
  <si>
    <t>コジマ</t>
  </si>
  <si>
    <t>株式会社コジマ</t>
  </si>
  <si>
    <t>代表取締役社長 社長執行役員 中澤 裕二</t>
  </si>
  <si>
    <t>028-621-0001</t>
  </si>
  <si>
    <t>ソニー</t>
  </si>
  <si>
    <t>ソニー 株式会社</t>
  </si>
  <si>
    <t>〒108-0075 東京都港区港南1-7-1</t>
  </si>
  <si>
    <t>ベスト電器</t>
  </si>
  <si>
    <t>株式会社ベスト電器</t>
  </si>
  <si>
    <t>代表取締役社長 小野 浩司</t>
  </si>
  <si>
    <t>092-781-7161</t>
  </si>
  <si>
    <t>東芝</t>
  </si>
  <si>
    <t>株式会社 東芝</t>
  </si>
  <si>
    <t>上新電機</t>
  </si>
  <si>
    <t>上新電機株式会社</t>
  </si>
  <si>
    <t>06-6631-1221</t>
  </si>
  <si>
    <t>日立</t>
  </si>
  <si>
    <t>株式会社 日立製作所</t>
  </si>
  <si>
    <t>〒100-8280 東京都千代田区丸の内1-6-6</t>
  </si>
  <si>
    <t>03-3258-1111</t>
  </si>
  <si>
    <t>エディオン</t>
  </si>
  <si>
    <t>株式会社エディオン</t>
  </si>
  <si>
    <t>代表取締役会長兼社長執行役員 久保 允誉</t>
  </si>
  <si>
    <t>06-6202-6011</t>
  </si>
  <si>
    <t>ケーズデンキ</t>
  </si>
  <si>
    <t>株式会社ケーズホールディングス</t>
  </si>
  <si>
    <t>029-224-9600</t>
  </si>
  <si>
    <t>三菱電機</t>
  </si>
  <si>
    <t>三菱電機 株式会社</t>
  </si>
  <si>
    <t>〒100-8310 東京都千代田区丸の内二丁目7番3号</t>
  </si>
  <si>
    <t>03-3218-2111</t>
  </si>
  <si>
    <t>Mr Max</t>
  </si>
  <si>
    <t>株式会社 ミスターマックス</t>
  </si>
  <si>
    <t>代表取締役社長 平野 能章</t>
  </si>
  <si>
    <t>〒812-0064 福岡県福岡市東区松田1丁目5番7号</t>
  </si>
  <si>
    <t>092-623-1111</t>
  </si>
  <si>
    <t>ノジマ</t>
  </si>
  <si>
    <t>株式会社 ノジマ</t>
  </si>
  <si>
    <t>代表執行役社長 野島 廣司</t>
  </si>
  <si>
    <t>〒220-0005 神奈川県横浜市西区南幸一丁目1番1号 JR横浜タワー26階</t>
  </si>
  <si>
    <t>045-228-3546</t>
  </si>
  <si>
    <t>ビックカメラ</t>
  </si>
  <si>
    <t>株式会社 ビックカメラ</t>
  </si>
  <si>
    <t>〒171-0033 東京都豊島区高田3-23-23</t>
  </si>
  <si>
    <t>03-3987‐8785</t>
  </si>
  <si>
    <t>ヨドバシカメラ</t>
  </si>
  <si>
    <t>株式会社ヨドバシカメラ</t>
  </si>
  <si>
    <t>代表取締役 藤沢 和則</t>
  </si>
  <si>
    <t>〒160-8486 東京都新宿区新宿5-3-1</t>
  </si>
  <si>
    <t>イオンショッピングセンター</t>
  </si>
  <si>
    <t>イオンモール株式会社</t>
  </si>
  <si>
    <t>043-212-6450</t>
  </si>
  <si>
    <t>ジャパネットたかた</t>
  </si>
  <si>
    <t>株式会社ジャパネットたかた</t>
  </si>
  <si>
    <t>代表取締役社長 髙田旭人</t>
  </si>
  <si>
    <t>〒857-1151 長崎県佐世保市日宇町2781</t>
  </si>
  <si>
    <t>0956-26-1300</t>
  </si>
  <si>
    <t>アマゾン</t>
  </si>
  <si>
    <t>代表者社長 ジャスパー･チャン</t>
  </si>
  <si>
    <t>東京都目黒区下目黒1丁目8番1号</t>
  </si>
  <si>
    <t>03-6367-4000</t>
  </si>
  <si>
    <t>ショップチャンネル</t>
  </si>
  <si>
    <t>ジュピターショップチャンネル株式会社</t>
  </si>
  <si>
    <t>エクスプライス</t>
    <phoneticPr fontId="4"/>
  </si>
  <si>
    <t>エクスプライス株式会社</t>
    <phoneticPr fontId="4"/>
  </si>
  <si>
    <r>
      <t>〒136-0076 東京都江東区南砂</t>
    </r>
    <r>
      <rPr>
        <sz val="10"/>
        <color theme="1"/>
        <rFont val="Microsoft JhengHei UI"/>
        <family val="3"/>
        <charset val="134"/>
      </rPr>
      <t>⼆</t>
    </r>
    <r>
      <rPr>
        <sz val="10"/>
        <color theme="1"/>
        <rFont val="ＭＳ Ｐゴシック"/>
        <family val="3"/>
        <charset val="128"/>
        <scheme val="minor"/>
      </rPr>
      <t>丁</t>
    </r>
    <r>
      <rPr>
        <sz val="10"/>
        <color theme="1"/>
        <rFont val="Microsoft JhengHei UI"/>
        <family val="3"/>
        <charset val="134"/>
      </rPr>
      <t>⽬</t>
    </r>
    <r>
      <rPr>
        <sz val="10"/>
        <color theme="1"/>
        <rFont val="ＭＳ Ｐゴシック"/>
        <family val="3"/>
        <charset val="128"/>
        <scheme val="minor"/>
      </rPr>
      <t>7番5号ルーシッドスクエア東陽町1F</t>
    </r>
    <phoneticPr fontId="4"/>
  </si>
  <si>
    <t>0570-076-406</t>
    <phoneticPr fontId="4"/>
  </si>
  <si>
    <t>株式会社綿半ドットコム</t>
    <phoneticPr fontId="4"/>
  </si>
  <si>
    <t>〒160-0004 東京都新宿区四谷1-4 綿半野原ビル</t>
    <phoneticPr fontId="4"/>
  </si>
  <si>
    <t>PCボンバー</t>
    <phoneticPr fontId="4"/>
  </si>
  <si>
    <t>〒320-0038 栃木県宇都宮市星が丘2丁目1番8号</t>
    <phoneticPr fontId="4"/>
  </si>
  <si>
    <t>〒812-8584  福岡県福岡市博多区千代6丁目2番33号</t>
    <phoneticPr fontId="4"/>
  </si>
  <si>
    <t>〒556-8550 大阪府大阪市浪速区日本橋西1丁目6番5号</t>
    <phoneticPr fontId="4"/>
  </si>
  <si>
    <t>〒530-0005 大阪府大阪市北区中之島2丁目3番33号</t>
    <phoneticPr fontId="4"/>
  </si>
  <si>
    <t>〒310-8282 茨城県水戸市城南2丁目7番5号</t>
    <phoneticPr fontId="4"/>
  </si>
  <si>
    <t>代表取締役社長 秋保 徹</t>
    <phoneticPr fontId="4"/>
  </si>
  <si>
    <t>アマゾン ジャパン合同会社</t>
    <phoneticPr fontId="4"/>
  </si>
  <si>
    <t>代表取締役社長 小川 吉宏</t>
    <phoneticPr fontId="4"/>
  </si>
  <si>
    <t>〒135-0016 東京都江東区東陽7丁目2番18号</t>
    <phoneticPr fontId="4"/>
  </si>
  <si>
    <t>0120-000-123</t>
    <phoneticPr fontId="4"/>
  </si>
  <si>
    <t>03-5361-6594</t>
    <phoneticPr fontId="4"/>
  </si>
  <si>
    <t>〒261-0013 千葉県千葉市美浜区中瀬1丁目5番地1(7F･8F)</t>
    <phoneticPr fontId="4"/>
  </si>
  <si>
    <t>03-5363-2028</t>
    <phoneticPr fontId="4"/>
  </si>
  <si>
    <t>〒590-8522 大阪府堺市堺区匠町1番地</t>
    <phoneticPr fontId="4"/>
  </si>
  <si>
    <t>072-282-1221</t>
    <phoneticPr fontId="4"/>
  </si>
  <si>
    <t>050-3809-4646</t>
    <phoneticPr fontId="4"/>
  </si>
  <si>
    <t>代表執行役社長 CEO 島田 太郎</t>
    <phoneticPr fontId="4"/>
  </si>
  <si>
    <t>社長兼CEO 槙 公雄</t>
    <phoneticPr fontId="4"/>
  </si>
  <si>
    <t>代表取締役社長執行役員兼CEO 呉 柏 勲</t>
    <phoneticPr fontId="4"/>
  </si>
  <si>
    <t>代表執行役･執行役社長 漆間 啓</t>
    <phoneticPr fontId="4"/>
  </si>
  <si>
    <t>代表取締役社長執行役員CEO 品田 正弘</t>
    <phoneticPr fontId="4"/>
  </si>
  <si>
    <t>〒105-8301 東京都港区東新橋1-5-1 パナソニック東京汐留ビル</t>
    <phoneticPr fontId="4"/>
  </si>
  <si>
    <t>パナソニック株式会社</t>
    <phoneticPr fontId="4"/>
  </si>
  <si>
    <t>株式会社三星カメラ</t>
  </si>
  <si>
    <t>三星カメラ</t>
    <rPh sb="0" eb="2">
      <t>ミツボシ</t>
    </rPh>
    <phoneticPr fontId="4"/>
  </si>
  <si>
    <t>代表取締役 杉山 隆一</t>
    <phoneticPr fontId="4"/>
  </si>
  <si>
    <t>501-6001 岐阜県羽島郡岐南町上印食3丁目188</t>
    <phoneticPr fontId="4"/>
  </si>
  <si>
    <t>058-215-7373</t>
    <phoneticPr fontId="4"/>
  </si>
  <si>
    <t>商組名</t>
    <rPh sb="0" eb="3">
      <t>ショウソメイ</t>
    </rPh>
    <phoneticPr fontId="21"/>
  </si>
  <si>
    <t>データシートで情報を修正したのち記入用シートへ移動してください。</t>
    <rPh sb="7" eb="9">
      <t>ジョウホウ</t>
    </rPh>
    <rPh sb="10" eb="12">
      <t>シュウセイ</t>
    </rPh>
    <rPh sb="16" eb="18">
      <t>キニュウ</t>
    </rPh>
    <rPh sb="18" eb="19">
      <t>ヨウ</t>
    </rPh>
    <rPh sb="23" eb="25">
      <t>イドウ</t>
    </rPh>
    <phoneticPr fontId="4"/>
  </si>
  <si>
    <t>公正取引委員会事務総局 審査局公正競争監視室</t>
  </si>
  <si>
    <t>代表取締役社長 佐野 財丈</t>
    <phoneticPr fontId="4"/>
  </si>
  <si>
    <t>〒212-8585 神奈川県川崎市幸区堀川町７２番地３４</t>
    <phoneticPr fontId="4"/>
  </si>
  <si>
    <t>044-578-8500</t>
    <phoneticPr fontId="4"/>
  </si>
  <si>
    <t>代表取締役兼社長執行役員 高橋 徹也</t>
    <phoneticPr fontId="4"/>
  </si>
  <si>
    <t>代表執行役執行役社長兼CEO 徳永 俊昭</t>
    <phoneticPr fontId="4"/>
  </si>
  <si>
    <t>代表取締役社長執行役員 吉原 祐二</t>
    <phoneticPr fontId="4"/>
  </si>
  <si>
    <t>代表取締役社長 大野 恵司</t>
    <phoneticPr fontId="4"/>
  </si>
  <si>
    <t>代表取締役社長 伴野 紋子</t>
    <phoneticPr fontId="4"/>
  </si>
  <si>
    <t>代表取締役社長 清水 敏光</t>
    <phoneticPr fontId="4"/>
  </si>
  <si>
    <t>メーカー・販売者等の情報が変更された場合、手動修正が必要です。</t>
    <rPh sb="5" eb="8">
      <t>ハンバイシャ</t>
    </rPh>
    <rPh sb="8" eb="9">
      <t>ナド</t>
    </rPh>
    <rPh sb="10" eb="12">
      <t>ジョウホウ</t>
    </rPh>
    <rPh sb="13" eb="15">
      <t>ヘンコウ</t>
    </rPh>
    <rPh sb="18" eb="20">
      <t>バアイ</t>
    </rPh>
    <rPh sb="21" eb="23">
      <t>シュドウ</t>
    </rPh>
    <rPh sb="23" eb="25">
      <t>シュウセイ</t>
    </rPh>
    <rPh sb="26" eb="28">
      <t>ヒツヨウ</t>
    </rPh>
    <phoneticPr fontId="4"/>
  </si>
  <si>
    <t>茨城県</t>
  </si>
  <si>
    <t>栃木県</t>
  </si>
  <si>
    <t>群馬県</t>
  </si>
  <si>
    <t>埼玉県</t>
  </si>
  <si>
    <t>千葉県</t>
  </si>
  <si>
    <t>東京都</t>
  </si>
  <si>
    <t>新潟県</t>
  </si>
  <si>
    <t>山梨県</t>
  </si>
  <si>
    <t>長野県</t>
  </si>
  <si>
    <t>北海道</t>
  </si>
  <si>
    <t>公正取引委員会事務総局 北海道事務所 第一審査課</t>
  </si>
  <si>
    <t>青森県</t>
  </si>
  <si>
    <t>公正取引委員会事務総局 東北事務所 第一審査課</t>
  </si>
  <si>
    <t>岩手県</t>
  </si>
  <si>
    <t>宮城県</t>
  </si>
  <si>
    <t>秋田県</t>
  </si>
  <si>
    <t>山形県</t>
  </si>
  <si>
    <t>福島県</t>
  </si>
  <si>
    <t>富山県</t>
  </si>
  <si>
    <t>公正取引委員会事務総局 中部事務所 第一審査課</t>
  </si>
  <si>
    <t>石川県</t>
  </si>
  <si>
    <t>岐阜県</t>
  </si>
  <si>
    <t>静岡県</t>
  </si>
  <si>
    <t>愛知県</t>
  </si>
  <si>
    <t>三重県</t>
  </si>
  <si>
    <t>福井県</t>
  </si>
  <si>
    <t>公正取引委員会事務総局 近畿中国四国事務所 第一審査課</t>
  </si>
  <si>
    <t>滋賀県</t>
  </si>
  <si>
    <t>京都府</t>
  </si>
  <si>
    <t>大阪府</t>
  </si>
  <si>
    <t>兵庫県</t>
  </si>
  <si>
    <t>奈良県</t>
  </si>
  <si>
    <t>鳥取県</t>
  </si>
  <si>
    <t>公正取引委員会事務総局中国支所 審査課</t>
  </si>
  <si>
    <t>島根県</t>
  </si>
  <si>
    <t>岡山県</t>
  </si>
  <si>
    <t>広島県</t>
  </si>
  <si>
    <t>山口県</t>
  </si>
  <si>
    <t>徳島県</t>
  </si>
  <si>
    <t>公正取引委員会事務総局 四国支所 審査課</t>
  </si>
  <si>
    <t>香川県</t>
  </si>
  <si>
    <t>愛媛県</t>
  </si>
  <si>
    <t>高知県</t>
  </si>
  <si>
    <t>福岡県</t>
  </si>
  <si>
    <t>公正取引委員会事務総局 九州事務所 第一審査課</t>
  </si>
  <si>
    <t>佐賀県</t>
  </si>
  <si>
    <t>長崎県</t>
  </si>
  <si>
    <t>熊本県</t>
  </si>
  <si>
    <t>大分県</t>
  </si>
  <si>
    <t>宮崎県</t>
  </si>
  <si>
    <t>沖縄県</t>
  </si>
  <si>
    <t>内閣府 沖縄総合事務局総務部 公正取引課 審査専門官</t>
  </si>
  <si>
    <t>和歌山</t>
    <phoneticPr fontId="4"/>
  </si>
  <si>
    <t>鹿児島</t>
    <phoneticPr fontId="4"/>
  </si>
  <si>
    <t>神奈川</t>
    <phoneticPr fontId="4"/>
  </si>
  <si>
    <t>03-6218-1131</t>
    <phoneticPr fontId="4"/>
  </si>
  <si>
    <r>
      <t>入力完了後、印刷用シートに移り、</t>
    </r>
    <r>
      <rPr>
        <b/>
        <sz val="12"/>
        <color theme="4"/>
        <rFont val="ＭＳ Ｐゴシック"/>
        <family val="3"/>
        <charset val="128"/>
        <scheme val="minor"/>
      </rPr>
      <t>ブルーセル</t>
    </r>
    <r>
      <rPr>
        <b/>
        <sz val="12"/>
        <rFont val="ＭＳ Ｐゴシック"/>
        <family val="3"/>
        <charset val="128"/>
        <scheme val="minor"/>
      </rPr>
      <t>･</t>
    </r>
    <r>
      <rPr>
        <b/>
        <sz val="12"/>
        <color rgb="FFFF8FEF"/>
        <rFont val="ＭＳ Ｐゴシック"/>
        <family val="3"/>
        <charset val="128"/>
        <scheme val="minor"/>
      </rPr>
      <t>ピンクセル</t>
    </r>
    <r>
      <rPr>
        <b/>
        <sz val="12"/>
        <rFont val="ＭＳ Ｐゴシック"/>
        <family val="3"/>
        <charset val="128"/>
        <scheme val="minor"/>
      </rPr>
      <t>･</t>
    </r>
    <r>
      <rPr>
        <b/>
        <sz val="12"/>
        <color rgb="FFD3CE10"/>
        <rFont val="ＭＳ Ｐゴシック"/>
        <family val="3"/>
        <charset val="128"/>
        <scheme val="minor"/>
      </rPr>
      <t>イエローセル</t>
    </r>
    <r>
      <rPr>
        <b/>
        <sz val="12"/>
        <color theme="1"/>
        <rFont val="ＭＳ Ｐゴシック"/>
        <family val="3"/>
        <charset val="128"/>
        <scheme val="minor"/>
      </rPr>
      <t>に空白がないことを確認してください。ほかにも商品がある場合は申告明細表シートの</t>
    </r>
    <r>
      <rPr>
        <b/>
        <sz val="12"/>
        <color theme="5"/>
        <rFont val="ＭＳ Ｐゴシック"/>
        <family val="3"/>
        <charset val="128"/>
        <scheme val="minor"/>
      </rPr>
      <t>オレンジセル</t>
    </r>
    <r>
      <rPr>
        <b/>
        <sz val="12"/>
        <color theme="1"/>
        <rFont val="ＭＳ Ｐゴシック"/>
        <family val="3"/>
        <charset val="128"/>
        <scheme val="minor"/>
      </rPr>
      <t>に入力し、最後に</t>
    </r>
    <r>
      <rPr>
        <b/>
        <sz val="12"/>
        <color rgb="FFFF0000"/>
        <rFont val="ＭＳ Ｐゴシック"/>
        <family val="3"/>
        <charset val="128"/>
        <scheme val="minor"/>
      </rPr>
      <t>該当広告をスキャンしたもの、自店のNET価格の確認できるもの</t>
    </r>
    <r>
      <rPr>
        <b/>
        <sz val="12"/>
        <rFont val="ＭＳ Ｐゴシック"/>
        <family val="3"/>
        <charset val="128"/>
        <scheme val="minor"/>
      </rPr>
      <t>を添付し、申請してください。</t>
    </r>
    <rPh sb="0" eb="2">
      <t>ニュウリョク</t>
    </rPh>
    <rPh sb="2" eb="4">
      <t>カンリョウ</t>
    </rPh>
    <rPh sb="4" eb="5">
      <t>ゴ</t>
    </rPh>
    <rPh sb="6" eb="9">
      <t>インサツヨウ</t>
    </rPh>
    <rPh sb="13" eb="14">
      <t>ウツ</t>
    </rPh>
    <rPh sb="35" eb="37">
      <t>クウハク</t>
    </rPh>
    <rPh sb="43" eb="45">
      <t>カクニン</t>
    </rPh>
    <rPh sb="56" eb="58">
      <t>ショウヒン</t>
    </rPh>
    <rPh sb="61" eb="63">
      <t>バアイ</t>
    </rPh>
    <rPh sb="64" eb="66">
      <t>シンコク</t>
    </rPh>
    <rPh sb="66" eb="69">
      <t>メイサイヒョウ</t>
    </rPh>
    <rPh sb="80" eb="82">
      <t>ニュウリョク</t>
    </rPh>
    <rPh sb="84" eb="86">
      <t>サイゴ</t>
    </rPh>
    <rPh sb="87" eb="89">
      <t>ガイトウ</t>
    </rPh>
    <rPh sb="89" eb="91">
      <t>コウコク</t>
    </rPh>
    <rPh sb="101" eb="103">
      <t>ジテン</t>
    </rPh>
    <rPh sb="107" eb="109">
      <t>カカク</t>
    </rPh>
    <rPh sb="110" eb="112">
      <t>カクニン</t>
    </rPh>
    <rPh sb="118" eb="120">
      <t>テンプ</t>
    </rPh>
    <rPh sb="122" eb="124">
      <t>シンセイ</t>
    </rPh>
    <phoneticPr fontId="4"/>
  </si>
  <si>
    <t>和歌山県電器商業組合</t>
    <rPh sb="0" eb="4">
      <t>ワカヤマケン</t>
    </rPh>
    <rPh sb="4" eb="10">
      <t>デンキショウギョウクミアイ</t>
    </rPh>
    <phoneticPr fontId="21"/>
  </si>
  <si>
    <t>和歌山県○○市○○町1-1</t>
    <rPh sb="0" eb="4">
      <t>ワカヤマケン</t>
    </rPh>
    <rPh sb="6" eb="7">
      <t>シ</t>
    </rPh>
    <rPh sb="9" eb="10">
      <t>チョウ</t>
    </rPh>
    <phoneticPr fontId="21"/>
  </si>
  <si>
    <t>和歌山県○○市○○町1-1</t>
    <rPh sb="0" eb="3">
      <t>ワカヤマ</t>
    </rPh>
    <rPh sb="3" eb="4">
      <t>ケン</t>
    </rPh>
    <rPh sb="6" eb="7">
      <t>シ</t>
    </rPh>
    <rPh sb="9" eb="10">
      <t>チョウ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</si>
</sst>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ggge&quot;年&quot;"/>
    <numFmt numFmtId="177" formatCode="0_);[Red]\(0\)"/>
    <numFmt numFmtId="178" formatCode="&quot;平成&quot;0&quot;年&quot;"/>
    <numFmt numFmtId="179" formatCode="0&quot;月&quot;"/>
    <numFmt numFmtId="180" formatCode="0&quot;日&quot;"/>
    <numFmt numFmtId="181" formatCode="#,##0&quot;円&quot;;\-#,##0&quot;円&quot;"/>
    <numFmt numFmtId="182" formatCode="\(@\)"/>
    <numFmt numFmtId="183" formatCode="#,##0_ ;[Red]\-#,##0\ "/>
    <numFmt numFmtId="184" formatCode="#,##0;&quot;▲ &quot;#,##0"/>
    <numFmt numFmtId="185" formatCode="&quot;令和&quot;0&quot;年&quot;"/>
    <numFmt numFmtId="186" formatCode="@&quot;　御中&quot;"/>
  </numFmts>
  <fonts count="26" x14ac:knownFonts="1">
    <font>
      <sz val="11"/>
      <color theme="1"/>
      <name val="ＭＳ Ｐゴシック"/>
      <family val="2"/>
      <charset val="128"/>
      <scheme val="minor"/>
    </font>
    <font>
      <b/>
      <sz val="14"/>
      <color theme="1"/>
      <name val="ＭＳ 明朝"/>
      <family val="1"/>
      <charset val="128"/>
    </font>
    <font>
      <b/>
      <sz val="12"/>
      <color theme="1"/>
      <name val="ＭＳ 明朝"/>
      <family val="1"/>
      <charset val="128"/>
    </font>
    <font>
      <sz val="10.5"/>
      <color theme="1"/>
      <name val="ＭＳ 明朝"/>
      <family val="1"/>
      <charset val="128"/>
    </font>
    <font>
      <sz val="6"/>
      <name val="ＭＳ Ｐゴシック"/>
      <family val="2"/>
      <charset val="128"/>
      <scheme val="minor"/>
    </font>
    <font>
      <b/>
      <sz val="16"/>
      <color theme="1"/>
      <name val="ＭＳ 明朝"/>
      <family val="1"/>
      <charset val="128"/>
    </font>
    <font>
      <b/>
      <sz val="9"/>
      <color theme="1"/>
      <name val="ＭＳ 明朝"/>
      <family val="1"/>
      <charset val="128"/>
    </font>
    <font>
      <b/>
      <sz val="14"/>
      <color theme="1"/>
      <name val="ＭＳ Ｐゴシック"/>
      <family val="3"/>
      <charset val="128"/>
      <scheme val="minor"/>
    </font>
    <font>
      <b/>
      <sz val="20"/>
      <color theme="1"/>
      <name val="ＭＳ 明朝"/>
      <family val="1"/>
      <charset val="128"/>
    </font>
    <font>
      <b/>
      <sz val="12"/>
      <color theme="1"/>
      <name val="ＭＳ Ｐゴシック"/>
      <family val="3"/>
      <charset val="128"/>
      <scheme val="minor"/>
    </font>
    <font>
      <b/>
      <sz val="12"/>
      <color rgb="FFFF0000"/>
      <name val="ＭＳ Ｐゴシック"/>
      <family val="3"/>
      <charset val="128"/>
      <scheme val="minor"/>
    </font>
    <font>
      <b/>
      <sz val="12"/>
      <color theme="9"/>
      <name val="ＭＳ Ｐゴシック"/>
      <family val="3"/>
      <charset val="128"/>
      <scheme val="minor"/>
    </font>
    <font>
      <b/>
      <sz val="12"/>
      <color theme="4"/>
      <name val="ＭＳ Ｐゴシック"/>
      <family val="3"/>
      <charset val="128"/>
      <scheme val="minor"/>
    </font>
    <font>
      <b/>
      <sz val="14"/>
      <color rgb="FFFF0000"/>
      <name val="ＭＳ Ｐゴシック"/>
      <family val="3"/>
      <charset val="128"/>
      <scheme val="minor"/>
    </font>
    <font>
      <sz val="12"/>
      <color theme="1"/>
      <name val="HG丸ｺﾞｼｯｸM-PRO"/>
      <family val="2"/>
      <charset val="128"/>
    </font>
    <font>
      <sz val="6"/>
      <name val="HG丸ｺﾞｼｯｸM-PRO"/>
      <family val="2"/>
      <charset val="128"/>
    </font>
    <font>
      <b/>
      <u val="double"/>
      <sz val="12"/>
      <color theme="1"/>
      <name val="ＭＳ 明朝"/>
      <family val="1"/>
      <charset val="128"/>
    </font>
    <font>
      <sz val="12"/>
      <color theme="1"/>
      <name val="ＭＳ 明朝"/>
      <family val="1"/>
      <charset val="128"/>
    </font>
    <font>
      <b/>
      <sz val="12"/>
      <name val="ＭＳ Ｐゴシック"/>
      <family val="3"/>
      <charset val="128"/>
      <scheme val="minor"/>
    </font>
    <font>
      <sz val="10"/>
      <color theme="1"/>
      <name val="ＭＳ Ｐゴシック"/>
      <family val="3"/>
      <charset val="128"/>
      <scheme val="minor"/>
    </font>
    <font>
      <b/>
      <sz val="12"/>
      <color theme="5"/>
      <name val="ＭＳ Ｐゴシック"/>
      <family val="3"/>
      <charset val="128"/>
      <scheme val="minor"/>
    </font>
    <font>
      <sz val="6"/>
      <name val="ＭＳ Ｐゴシック"/>
      <family val="3"/>
      <charset val="128"/>
    </font>
    <font>
      <b/>
      <sz val="12"/>
      <color rgb="FFFF8FEF"/>
      <name val="ＭＳ Ｐゴシック"/>
      <family val="3"/>
      <charset val="128"/>
      <scheme val="minor"/>
    </font>
    <font>
      <b/>
      <sz val="12"/>
      <color rgb="FFD3CE10"/>
      <name val="ＭＳ Ｐゴシック"/>
      <family val="3"/>
      <charset val="128"/>
      <scheme val="minor"/>
    </font>
    <font>
      <b/>
      <sz val="12"/>
      <name val="ＭＳ 明朝"/>
      <family val="1"/>
      <charset val="128"/>
    </font>
    <font>
      <sz val="10"/>
      <color theme="1"/>
      <name val="Microsoft JhengHei UI"/>
      <family val="3"/>
      <charset val="134"/>
    </font>
  </fonts>
  <fills count="8">
    <fill>
      <patternFill patternType="none"/>
    </fill>
    <fill>
      <patternFill patternType="gray125"/>
    </fill>
    <fill>
      <patternFill patternType="solid">
        <fgColor theme="4" tint="0.79998168889431442"/>
        <bgColor indexed="64"/>
      </patternFill>
    </fill>
    <fill>
      <patternFill patternType="gray0625">
        <bgColor auto="1"/>
      </patternFill>
    </fill>
    <fill>
      <patternFill patternType="solid">
        <fgColor theme="5" tint="0.79998168889431442"/>
        <bgColor indexed="64"/>
      </patternFill>
    </fill>
    <fill>
      <patternFill patternType="solid">
        <fgColor rgb="FFFFDCFA"/>
        <bgColor indexed="64"/>
      </patternFill>
    </fill>
    <fill>
      <patternFill patternType="solid">
        <fgColor rgb="FFFFFFA7"/>
        <bgColor indexed="64"/>
      </patternFill>
    </fill>
    <fill>
      <patternFill patternType="solid">
        <fgColor theme="9" tint="0.59999389629810485"/>
        <bgColor indexed="64"/>
      </patternFill>
    </fill>
  </fills>
  <borders count="2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alignment vertical="center"/>
    </xf>
    <xf numFmtId="0" fontId="14" fillId="0" borderId="0">
      <alignment vertical="center"/>
    </xf>
    <xf numFmtId="38" fontId="14" fillId="0" borderId="0" applyFont="0" applyFill="0" applyBorder="0" applyAlignment="0" applyProtection="0">
      <alignment vertical="center"/>
    </xf>
  </cellStyleXfs>
  <cellXfs count="143">
    <xf numFmtId="0" fontId="0" fillId="0" borderId="0" xfId="0">
      <alignment vertical="center"/>
    </xf>
    <xf numFmtId="178" fontId="2" fillId="0" borderId="0" xfId="0" applyNumberFormat="1" applyFont="1" applyAlignment="1">
      <alignment horizontal="center" vertical="center"/>
    </xf>
    <xf numFmtId="0" fontId="1" fillId="0" borderId="0" xfId="0" applyFont="1">
      <alignment vertical="center"/>
    </xf>
    <xf numFmtId="0" fontId="2" fillId="0" borderId="0" xfId="0" applyFont="1">
      <alignment vertical="center"/>
    </xf>
    <xf numFmtId="176" fontId="2" fillId="0" borderId="0" xfId="0" applyNumberFormat="1" applyFont="1" applyAlignment="1">
      <alignment horizontal="right" vertical="center"/>
    </xf>
    <xf numFmtId="177" fontId="2" fillId="2" borderId="0" xfId="0" applyNumberFormat="1" applyFont="1" applyFill="1" applyAlignment="1">
      <alignment horizontal="center" vertical="center"/>
    </xf>
    <xf numFmtId="58"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justify" vertical="center"/>
    </xf>
    <xf numFmtId="0" fontId="2" fillId="0" borderId="0" xfId="0" applyFont="1" applyAlignment="1">
      <alignment vertical="top"/>
    </xf>
    <xf numFmtId="0" fontId="2" fillId="0" borderId="0" xfId="0" applyFont="1" applyAlignment="1">
      <alignment vertical="top" wrapText="1"/>
    </xf>
    <xf numFmtId="49" fontId="2" fillId="0" borderId="0" xfId="0" applyNumberFormat="1" applyFont="1" applyAlignment="1">
      <alignment vertical="top" wrapText="1"/>
    </xf>
    <xf numFmtId="20" fontId="2" fillId="0" borderId="0" xfId="0" applyNumberFormat="1" applyFont="1" applyAlignment="1">
      <alignment horizontal="justify" vertical="center"/>
    </xf>
    <xf numFmtId="49" fontId="2" fillId="0" borderId="0" xfId="0" applyNumberFormat="1" applyFont="1" applyAlignment="1">
      <alignment horizontal="justify" vertical="center"/>
    </xf>
    <xf numFmtId="49" fontId="2" fillId="0" borderId="0" xfId="0" applyNumberFormat="1" applyFont="1">
      <alignment vertical="center"/>
    </xf>
    <xf numFmtId="179" fontId="2" fillId="2" borderId="0" xfId="0" applyNumberFormat="1" applyFont="1" applyFill="1">
      <alignment vertical="center"/>
    </xf>
    <xf numFmtId="180" fontId="2" fillId="2" borderId="0" xfId="0" applyNumberFormat="1" applyFont="1" applyFill="1">
      <alignment vertical="center"/>
    </xf>
    <xf numFmtId="0" fontId="2" fillId="2" borderId="0" xfId="0" applyFont="1" applyFill="1" applyAlignment="1">
      <alignment horizontal="right" vertical="center"/>
    </xf>
    <xf numFmtId="0" fontId="2"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4" xfId="0" applyFont="1" applyBorder="1" applyAlignment="1">
      <alignment horizontal="distributed" vertical="center" justifyLastLine="1"/>
    </xf>
    <xf numFmtId="0" fontId="7" fillId="0" borderId="5" xfId="0" applyFont="1" applyBorder="1" applyAlignment="1">
      <alignment horizontal="center" vertical="center"/>
    </xf>
    <xf numFmtId="0" fontId="7" fillId="0" borderId="7" xfId="0" applyFont="1" applyBorder="1" applyAlignment="1">
      <alignment horizontal="distributed" vertical="center" justifyLastLine="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lignment vertical="center"/>
    </xf>
    <xf numFmtId="0" fontId="7" fillId="0" borderId="6" xfId="0" applyFont="1" applyBorder="1">
      <alignment vertical="center"/>
    </xf>
    <xf numFmtId="0" fontId="7" fillId="0" borderId="8" xfId="0" applyFont="1" applyBorder="1">
      <alignment vertical="center"/>
    </xf>
    <xf numFmtId="0" fontId="7" fillId="0" borderId="9" xfId="0" applyFont="1" applyBorder="1">
      <alignment vertical="center"/>
    </xf>
    <xf numFmtId="0" fontId="19" fillId="0" borderId="0" xfId="0" applyFont="1" applyAlignment="1" applyProtection="1">
      <alignment vertical="center" wrapText="1"/>
      <protection hidden="1"/>
    </xf>
    <xf numFmtId="0" fontId="2" fillId="0" borderId="0" xfId="1" applyFont="1">
      <alignment vertical="center"/>
    </xf>
    <xf numFmtId="0" fontId="17" fillId="0" borderId="0" xfId="1" applyFont="1">
      <alignment vertical="center"/>
    </xf>
    <xf numFmtId="0" fontId="1" fillId="0" borderId="0" xfId="1" applyFont="1">
      <alignment vertical="center"/>
    </xf>
    <xf numFmtId="0" fontId="8" fillId="0" borderId="0" xfId="1" applyFont="1">
      <alignment vertical="center"/>
    </xf>
    <xf numFmtId="0" fontId="2" fillId="0" borderId="0" xfId="1" applyFont="1" applyAlignment="1">
      <alignment horizontal="right" vertical="center"/>
    </xf>
    <xf numFmtId="179" fontId="2" fillId="0" borderId="0" xfId="0" applyNumberFormat="1" applyFont="1">
      <alignment vertical="center"/>
    </xf>
    <xf numFmtId="180" fontId="2" fillId="0" borderId="0" xfId="0" applyNumberFormat="1" applyFont="1">
      <alignment vertical="center"/>
    </xf>
    <xf numFmtId="0" fontId="2" fillId="0" borderId="0" xfId="1" applyFont="1" applyAlignment="1">
      <alignment horizontal="left" vertical="center"/>
    </xf>
    <xf numFmtId="0" fontId="16" fillId="0" borderId="0" xfId="1" applyFont="1">
      <alignment vertical="center"/>
    </xf>
    <xf numFmtId="0" fontId="2" fillId="0" borderId="13" xfId="1" applyFont="1" applyBorder="1" applyAlignment="1">
      <alignment horizontal="center" vertical="center" wrapText="1"/>
    </xf>
    <xf numFmtId="3" fontId="2" fillId="0" borderId="13" xfId="1" applyNumberFormat="1" applyFont="1" applyBorder="1" applyAlignment="1">
      <alignment horizontal="right" vertical="center" wrapText="1"/>
    </xf>
    <xf numFmtId="0" fontId="2" fillId="0" borderId="13" xfId="1" applyFont="1" applyBorder="1" applyAlignment="1">
      <alignment horizontal="right" vertical="center" wrapText="1"/>
    </xf>
    <xf numFmtId="0" fontId="17" fillId="0" borderId="13" xfId="1" applyFont="1" applyBorder="1" applyAlignment="1">
      <alignment horizontal="center" vertical="center"/>
    </xf>
    <xf numFmtId="0" fontId="17" fillId="0" borderId="0" xfId="1" applyFont="1" applyAlignment="1">
      <alignment horizontal="center" vertical="center"/>
    </xf>
    <xf numFmtId="183" fontId="2" fillId="0" borderId="13" xfId="2" applyNumberFormat="1" applyFont="1" applyBorder="1" applyAlignment="1">
      <alignment horizontal="right" vertical="center" wrapText="1"/>
    </xf>
    <xf numFmtId="38" fontId="2" fillId="0" borderId="13" xfId="2" applyFont="1" applyBorder="1" applyAlignment="1">
      <alignment horizontal="right" vertical="center" wrapText="1"/>
    </xf>
    <xf numFmtId="184" fontId="2" fillId="0" borderId="13" xfId="1" applyNumberFormat="1" applyFont="1" applyBorder="1" applyAlignment="1">
      <alignment horizontal="right" vertical="center" wrapText="1"/>
    </xf>
    <xf numFmtId="0" fontId="17" fillId="0" borderId="13" xfId="1" applyFont="1" applyBorder="1">
      <alignment vertical="center"/>
    </xf>
    <xf numFmtId="0" fontId="1" fillId="0" borderId="0" xfId="1" applyFont="1" applyAlignment="1">
      <alignment horizontal="right" vertical="center"/>
    </xf>
    <xf numFmtId="179" fontId="1" fillId="0" borderId="0" xfId="1" applyNumberFormat="1" applyFont="1" applyAlignment="1">
      <alignment horizontal="center" vertical="center"/>
    </xf>
    <xf numFmtId="180" fontId="1" fillId="0" borderId="0" xfId="1" applyNumberFormat="1" applyFont="1" applyAlignment="1">
      <alignment horizontal="center" vertical="center"/>
    </xf>
    <xf numFmtId="0" fontId="13" fillId="0" borderId="4" xfId="0" applyFont="1" applyBorder="1" applyAlignment="1">
      <alignment horizontal="distributed" vertical="center" justifyLastLine="1"/>
    </xf>
    <xf numFmtId="0" fontId="19" fillId="0" borderId="0" xfId="0" applyFont="1" applyProtection="1">
      <alignment vertical="center"/>
      <protection hidden="1"/>
    </xf>
    <xf numFmtId="0" fontId="19" fillId="0" borderId="0" xfId="0" applyFont="1" applyAlignment="1">
      <alignment vertical="center" wrapText="1"/>
    </xf>
    <xf numFmtId="185" fontId="2" fillId="0" borderId="0" xfId="0" applyNumberFormat="1" applyFont="1">
      <alignment vertical="center"/>
    </xf>
    <xf numFmtId="0" fontId="1" fillId="0" borderId="0" xfId="0" applyFont="1" applyProtection="1">
      <alignment vertical="center"/>
      <protection hidden="1"/>
    </xf>
    <xf numFmtId="0" fontId="2" fillId="0" borderId="0" xfId="0" applyFont="1" applyProtection="1">
      <alignment vertical="center"/>
      <protection hidden="1"/>
    </xf>
    <xf numFmtId="176" fontId="2" fillId="0" borderId="0" xfId="0" applyNumberFormat="1" applyFont="1" applyAlignment="1" applyProtection="1">
      <alignment horizontal="right" vertical="center"/>
      <protection hidden="1"/>
    </xf>
    <xf numFmtId="177" fontId="2" fillId="2" borderId="0" xfId="0" applyNumberFormat="1" applyFont="1" applyFill="1" applyAlignment="1" applyProtection="1">
      <alignment horizontal="center" vertical="center"/>
      <protection hidden="1"/>
    </xf>
    <xf numFmtId="58"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justify" vertical="center"/>
      <protection hidden="1"/>
    </xf>
    <xf numFmtId="0" fontId="2" fillId="4" borderId="13" xfId="1" applyFont="1" applyFill="1" applyBorder="1" applyAlignment="1" applyProtection="1">
      <alignment horizontal="center" vertical="center" wrapText="1"/>
      <protection locked="0" hidden="1"/>
    </xf>
    <xf numFmtId="183" fontId="2" fillId="4" borderId="13" xfId="2" applyNumberFormat="1" applyFont="1" applyFill="1" applyBorder="1" applyAlignment="1" applyProtection="1">
      <alignment horizontal="right" vertical="center" wrapText="1"/>
      <protection locked="0" hidden="1"/>
    </xf>
    <xf numFmtId="38" fontId="2" fillId="4" borderId="13" xfId="2" applyFont="1" applyFill="1" applyBorder="1" applyAlignment="1" applyProtection="1">
      <alignment horizontal="right" vertical="center" wrapText="1"/>
      <protection locked="0" hidden="1"/>
    </xf>
    <xf numFmtId="0" fontId="17" fillId="4" borderId="13" xfId="1" applyFont="1" applyFill="1" applyBorder="1" applyAlignment="1" applyProtection="1">
      <alignment horizontal="justify" vertical="center" wrapText="1"/>
      <protection locked="0" hidden="1"/>
    </xf>
    <xf numFmtId="183" fontId="17" fillId="4" borderId="13" xfId="2" applyNumberFormat="1" applyFont="1" applyFill="1" applyBorder="1" applyAlignment="1" applyProtection="1">
      <alignment horizontal="right" vertical="center" wrapText="1"/>
      <protection locked="0" hidden="1"/>
    </xf>
    <xf numFmtId="0" fontId="0" fillId="0" borderId="0" xfId="0" applyAlignment="1">
      <alignment vertical="center" wrapText="1"/>
    </xf>
    <xf numFmtId="0" fontId="7" fillId="7" borderId="5"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3" fillId="7" borderId="5" xfId="0" applyFont="1" applyFill="1" applyBorder="1" applyAlignment="1" applyProtection="1">
      <alignment horizontal="center" vertical="center"/>
      <protection locked="0"/>
    </xf>
    <xf numFmtId="0" fontId="13" fillId="7" borderId="6"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0" borderId="0" xfId="0" applyFont="1">
      <alignment vertical="center"/>
    </xf>
    <xf numFmtId="0" fontId="9" fillId="0" borderId="0" xfId="0" applyFont="1" applyAlignment="1">
      <alignment vertical="top" wrapText="1"/>
    </xf>
    <xf numFmtId="0" fontId="7" fillId="7" borderId="6"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pplyAlignment="1">
      <alignment horizontal="center" vertical="center" shrinkToFit="1"/>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5" borderId="0" xfId="0" applyFont="1" applyFill="1" applyAlignment="1" applyProtection="1">
      <alignment horizontal="left" vertical="center"/>
      <protection locked="0" hidden="1"/>
    </xf>
    <xf numFmtId="0" fontId="2" fillId="0" borderId="0" xfId="0" applyFont="1" applyAlignment="1">
      <alignment horizontal="distributed" vertical="center"/>
    </xf>
    <xf numFmtId="0" fontId="2" fillId="2" borderId="0" xfId="0" applyFont="1" applyFill="1" applyAlignment="1" applyProtection="1">
      <alignment horizontal="left" vertical="center"/>
      <protection locked="0" hidden="1"/>
    </xf>
    <xf numFmtId="185" fontId="2" fillId="2" borderId="0" xfId="0" applyNumberFormat="1" applyFont="1" applyFill="1">
      <alignment vertical="center"/>
    </xf>
    <xf numFmtId="0" fontId="2" fillId="2" borderId="0" xfId="0" applyFont="1" applyFill="1">
      <alignment vertical="center"/>
    </xf>
    <xf numFmtId="0" fontId="2" fillId="0" borderId="0" xfId="0" applyFont="1" applyAlignment="1">
      <alignment vertical="top" wrapText="1"/>
    </xf>
    <xf numFmtId="0" fontId="5"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vertical="top"/>
    </xf>
    <xf numFmtId="0" fontId="6" fillId="0" borderId="0" xfId="0" applyFont="1" applyAlignment="1">
      <alignment horizontal="distributed" vertical="center"/>
    </xf>
    <xf numFmtId="49" fontId="2" fillId="0" borderId="0" xfId="0" applyNumberFormat="1" applyFont="1">
      <alignment vertical="center"/>
    </xf>
    <xf numFmtId="0" fontId="2" fillId="0" borderId="0" xfId="0" applyFont="1" applyAlignment="1">
      <alignment horizontal="left" vertical="center"/>
    </xf>
    <xf numFmtId="181" fontId="2" fillId="2" borderId="0" xfId="0" applyNumberFormat="1" applyFont="1" applyFill="1" applyAlignment="1">
      <alignment horizontal="center" vertical="center"/>
    </xf>
    <xf numFmtId="182" fontId="2" fillId="2" borderId="0" xfId="0" applyNumberFormat="1" applyFont="1" applyFill="1">
      <alignment vertical="center"/>
    </xf>
    <xf numFmtId="0" fontId="8" fillId="0" borderId="0" xfId="0" applyFont="1" applyAlignment="1" applyProtection="1">
      <alignment horizontal="center" vertical="center"/>
      <protection hidden="1"/>
    </xf>
    <xf numFmtId="186" fontId="2" fillId="2" borderId="0" xfId="0" applyNumberFormat="1" applyFont="1" applyFill="1">
      <alignment vertical="center"/>
    </xf>
    <xf numFmtId="0" fontId="2" fillId="0" borderId="0" xfId="0" applyFont="1" applyAlignment="1">
      <alignment horizontal="left" vertical="top" wrapText="1"/>
    </xf>
    <xf numFmtId="0" fontId="8" fillId="0" borderId="0" xfId="0" applyFont="1" applyAlignment="1">
      <alignment horizontal="center" vertical="center"/>
    </xf>
    <xf numFmtId="0" fontId="2" fillId="2" borderId="0" xfId="0" applyFont="1" applyFill="1" applyProtection="1">
      <alignment vertical="center"/>
      <protection hidden="1"/>
    </xf>
    <xf numFmtId="186" fontId="2" fillId="2" borderId="0" xfId="0" applyNumberFormat="1" applyFont="1" applyFill="1" applyProtection="1">
      <alignmen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right" vertical="center"/>
      <protection hidden="1"/>
    </xf>
    <xf numFmtId="0" fontId="24" fillId="6" borderId="0" xfId="0" applyFont="1" applyFill="1" applyAlignment="1" applyProtection="1">
      <alignment horizontal="left" vertical="center"/>
      <protection locked="0" hidden="1"/>
    </xf>
    <xf numFmtId="0" fontId="2" fillId="0" borderId="0" xfId="0" applyFont="1" applyAlignment="1">
      <alignment horizontal="right" vertical="center"/>
    </xf>
    <xf numFmtId="0" fontId="1" fillId="0" borderId="0" xfId="1" applyFont="1">
      <alignment vertical="center"/>
    </xf>
    <xf numFmtId="0" fontId="2" fillId="0" borderId="10" xfId="1" applyFont="1" applyBorder="1" applyAlignment="1">
      <alignment horizontal="right" vertical="center"/>
    </xf>
    <xf numFmtId="0" fontId="2" fillId="0" borderId="12"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1" xfId="1" applyFont="1" applyBorder="1" applyAlignment="1">
      <alignment horizontal="center" vertical="center" wrapText="1"/>
    </xf>
    <xf numFmtId="0" fontId="2" fillId="4" borderId="18" xfId="1" applyFont="1" applyFill="1" applyBorder="1" applyAlignment="1" applyProtection="1">
      <alignment horizontal="center" vertical="center" wrapText="1"/>
      <protection locked="0" hidden="1"/>
    </xf>
    <xf numFmtId="0" fontId="2" fillId="4" borderId="19" xfId="1" applyFont="1" applyFill="1" applyBorder="1" applyAlignment="1" applyProtection="1">
      <alignment horizontal="center" vertical="center" wrapText="1"/>
      <protection locked="0" hidden="1"/>
    </xf>
    <xf numFmtId="0" fontId="2" fillId="4" borderId="11" xfId="1" applyFont="1" applyFill="1" applyBorder="1" applyAlignment="1" applyProtection="1">
      <alignment horizontal="center" vertical="center" wrapText="1"/>
      <protection locked="0" hidden="1"/>
    </xf>
    <xf numFmtId="0" fontId="2" fillId="0" borderId="13" xfId="1" applyFont="1" applyBorder="1" applyAlignment="1">
      <alignment horizontal="center" vertical="center" wrapText="1"/>
    </xf>
    <xf numFmtId="0" fontId="8" fillId="0" borderId="0" xfId="1" applyFont="1">
      <alignment vertical="center"/>
    </xf>
    <xf numFmtId="0" fontId="1" fillId="0" borderId="16" xfId="1" applyFont="1" applyBorder="1">
      <alignment vertical="center"/>
    </xf>
    <xf numFmtId="183" fontId="2" fillId="4" borderId="13" xfId="2" applyNumberFormat="1" applyFont="1" applyFill="1" applyBorder="1" applyAlignment="1" applyProtection="1">
      <alignment vertical="center" wrapText="1"/>
      <protection locked="0" hidden="1"/>
    </xf>
    <xf numFmtId="0" fontId="17" fillId="0" borderId="13" xfId="1" applyFont="1" applyBorder="1" applyAlignment="1">
      <alignment horizontal="center" vertical="center"/>
    </xf>
    <xf numFmtId="0" fontId="2" fillId="0" borderId="0" xfId="1" applyFont="1" applyAlignment="1">
      <alignment horizontal="right" vertical="center"/>
    </xf>
    <xf numFmtId="0" fontId="2" fillId="0" borderId="0" xfId="1" applyFont="1">
      <alignment vertical="center"/>
    </xf>
    <xf numFmtId="0" fontId="2" fillId="0" borderId="13" xfId="1" applyFont="1" applyBorder="1" applyAlignment="1">
      <alignment horizontal="center" vertical="center"/>
    </xf>
    <xf numFmtId="183" fontId="2" fillId="4" borderId="13" xfId="2" applyNumberFormat="1" applyFont="1" applyFill="1" applyBorder="1" applyAlignment="1" applyProtection="1">
      <alignment horizontal="center" vertical="center" wrapText="1"/>
      <protection locked="0" hidden="1"/>
    </xf>
  </cellXfs>
  <cellStyles count="3">
    <cellStyle name="桁区切り 2" xfId="2"/>
    <cellStyle name="標準" xfId="0" builtinId="0"/>
    <cellStyle name="標準 2" xfId="1"/>
  </cellStyles>
  <dxfs count="0"/>
  <tableStyles count="0" defaultTableStyle="TableStyleMedium2" defaultPivotStyle="PivotStyleLight16"/>
  <colors>
    <mruColors>
      <color rgb="FFFFFFA7"/>
      <color rgb="FFFFFF00"/>
      <color rgb="FFD3CE10"/>
      <color rgb="FFEEFD2B"/>
      <color rgb="FFC0BB00"/>
      <color rgb="FFE7E200"/>
      <color rgb="FFFF8FEF"/>
      <color rgb="FFFFDC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showGridLines="0" showRowColHeaders="0" zoomScale="200" zoomScaleNormal="200" workbookViewId="0">
      <selection activeCell="A3" sqref="A3"/>
    </sheetView>
  </sheetViews>
  <sheetFormatPr defaultRowHeight="13.5" x14ac:dyDescent="0.15"/>
  <sheetData>
    <row r="1" spans="1:1" x14ac:dyDescent="0.15">
      <c r="A1" t="s">
        <v>256</v>
      </c>
    </row>
    <row r="2" spans="1:1" x14ac:dyDescent="0.15">
      <c r="A2" t="s">
        <v>245</v>
      </c>
    </row>
  </sheetData>
  <sheetProtection selectLockedCells="1"/>
  <phoneticPr fontId="4"/>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8"/>
  <sheetViews>
    <sheetView showGridLines="0" showRowColHeaders="0" showRuler="0" view="pageBreakPreview" topLeftCell="A7" zoomScaleNormal="100" zoomScaleSheetLayoutView="100" workbookViewId="0">
      <selection activeCell="V11" sqref="V11"/>
    </sheetView>
  </sheetViews>
  <sheetFormatPr defaultRowHeight="20.100000000000001" customHeight="1" x14ac:dyDescent="0.15"/>
  <cols>
    <col min="1" max="1" width="2.5" style="20" customWidth="1"/>
    <col min="2" max="2" width="20.25" style="20" bestFit="1" customWidth="1"/>
    <col min="3" max="3" width="2.625" style="21" customWidth="1"/>
    <col min="4" max="4" width="6.75" style="21" bestFit="1" customWidth="1"/>
    <col min="5" max="5" width="4.625" style="22" customWidth="1"/>
    <col min="6" max="16" width="4.625" style="20" customWidth="1"/>
    <col min="17" max="17" width="9" style="20" customWidth="1"/>
    <col min="29" max="16384" width="9" style="20"/>
  </cols>
  <sheetData>
    <row r="1" spans="2:17" ht="15" customHeight="1" thickBot="1" x14ac:dyDescent="0.2"/>
    <row r="2" spans="2:17" ht="39.950000000000003" customHeight="1" x14ac:dyDescent="0.15">
      <c r="B2" s="88" t="s">
        <v>64</v>
      </c>
      <c r="C2" s="89"/>
      <c r="D2" s="89"/>
      <c r="E2" s="89"/>
      <c r="F2" s="89"/>
      <c r="G2" s="89"/>
      <c r="H2" s="89"/>
      <c r="I2" s="89"/>
      <c r="J2" s="89"/>
      <c r="K2" s="89"/>
      <c r="L2" s="89"/>
      <c r="M2" s="89"/>
      <c r="N2" s="89"/>
      <c r="O2" s="90"/>
    </row>
    <row r="3" spans="2:17" ht="20.100000000000001" customHeight="1" x14ac:dyDescent="0.15">
      <c r="B3" s="23" t="s">
        <v>244</v>
      </c>
      <c r="C3" s="76" t="s">
        <v>7</v>
      </c>
      <c r="D3" s="80" t="s">
        <v>314</v>
      </c>
      <c r="E3" s="80"/>
      <c r="F3" s="80"/>
      <c r="G3" s="80"/>
      <c r="H3" s="80"/>
      <c r="I3" s="80"/>
      <c r="J3" s="80"/>
      <c r="K3" s="80"/>
      <c r="L3" s="80"/>
      <c r="M3" s="80"/>
      <c r="N3" s="80"/>
      <c r="O3" s="85"/>
    </row>
    <row r="4" spans="2:17" ht="20.100000000000001" customHeight="1" x14ac:dyDescent="0.15">
      <c r="B4" s="23" t="s">
        <v>63</v>
      </c>
      <c r="C4" s="76" t="s">
        <v>7</v>
      </c>
      <c r="D4" s="80" t="s">
        <v>130</v>
      </c>
      <c r="E4" s="80"/>
      <c r="F4" s="80"/>
      <c r="G4" s="80"/>
      <c r="H4" s="80"/>
      <c r="I4" s="80"/>
      <c r="J4" s="80"/>
      <c r="K4" s="80"/>
      <c r="L4" s="80"/>
      <c r="M4" s="80"/>
      <c r="N4" s="80"/>
      <c r="O4" s="85"/>
      <c r="P4" s="21"/>
      <c r="Q4" s="21"/>
    </row>
    <row r="5" spans="2:17" ht="20.100000000000001" customHeight="1" x14ac:dyDescent="0.15">
      <c r="B5" s="23" t="s">
        <v>60</v>
      </c>
      <c r="C5" s="76" t="s">
        <v>7</v>
      </c>
      <c r="D5" s="80" t="s">
        <v>131</v>
      </c>
      <c r="E5" s="80"/>
      <c r="F5" s="80"/>
      <c r="G5" s="80"/>
      <c r="H5" s="80"/>
      <c r="I5" s="80"/>
      <c r="J5" s="80"/>
      <c r="K5" s="80"/>
      <c r="L5" s="80"/>
      <c r="M5" s="80"/>
      <c r="N5" s="80"/>
      <c r="O5" s="85"/>
      <c r="P5" s="21"/>
      <c r="Q5" s="21"/>
    </row>
    <row r="6" spans="2:17" ht="20.100000000000001" customHeight="1" x14ac:dyDescent="0.15">
      <c r="B6" s="23" t="s">
        <v>39</v>
      </c>
      <c r="C6" s="76" t="s">
        <v>7</v>
      </c>
      <c r="D6" s="80" t="s">
        <v>132</v>
      </c>
      <c r="E6" s="80"/>
      <c r="F6" s="80"/>
      <c r="G6" s="80"/>
      <c r="H6" s="80"/>
      <c r="I6" s="80"/>
      <c r="J6" s="80"/>
      <c r="K6" s="80"/>
      <c r="L6" s="80"/>
      <c r="M6" s="80"/>
      <c r="N6" s="80"/>
      <c r="O6" s="85"/>
      <c r="P6" s="21"/>
      <c r="Q6" s="21"/>
    </row>
    <row r="7" spans="2:17" ht="20.100000000000001" customHeight="1" x14ac:dyDescent="0.15">
      <c r="B7" s="23" t="s">
        <v>61</v>
      </c>
      <c r="C7" s="76" t="s">
        <v>7</v>
      </c>
      <c r="D7" s="80" t="s">
        <v>315</v>
      </c>
      <c r="E7" s="80"/>
      <c r="F7" s="80"/>
      <c r="G7" s="80"/>
      <c r="H7" s="80"/>
      <c r="I7" s="80"/>
      <c r="J7" s="80"/>
      <c r="K7" s="80"/>
      <c r="L7" s="80"/>
      <c r="M7" s="80"/>
      <c r="N7" s="80"/>
      <c r="O7" s="85"/>
      <c r="P7" s="21"/>
      <c r="Q7" s="21"/>
    </row>
    <row r="8" spans="2:17" ht="20.100000000000001" customHeight="1" thickBot="1" x14ac:dyDescent="0.2">
      <c r="B8" s="25" t="s">
        <v>62</v>
      </c>
      <c r="C8" s="26" t="s">
        <v>7</v>
      </c>
      <c r="D8" s="86" t="s">
        <v>128</v>
      </c>
      <c r="E8" s="86"/>
      <c r="F8" s="86"/>
      <c r="G8" s="86"/>
      <c r="H8" s="86"/>
      <c r="I8" s="86"/>
      <c r="J8" s="86"/>
      <c r="K8" s="86"/>
      <c r="L8" s="86"/>
      <c r="M8" s="86"/>
      <c r="N8" s="86"/>
      <c r="O8" s="87"/>
      <c r="P8" s="21"/>
      <c r="Q8" s="21"/>
    </row>
    <row r="9" spans="2:17" ht="20.100000000000001" customHeight="1" thickBot="1" x14ac:dyDescent="0.2"/>
    <row r="10" spans="2:17" ht="39.950000000000003" customHeight="1" x14ac:dyDescent="0.15">
      <c r="B10" s="88" t="s">
        <v>67</v>
      </c>
      <c r="C10" s="89"/>
      <c r="D10" s="89"/>
      <c r="E10" s="89"/>
      <c r="F10" s="89"/>
      <c r="G10" s="89"/>
      <c r="H10" s="89"/>
      <c r="I10" s="89"/>
      <c r="J10" s="89"/>
      <c r="K10" s="89"/>
      <c r="L10" s="89"/>
      <c r="M10" s="89"/>
      <c r="N10" s="89"/>
      <c r="O10" s="90"/>
    </row>
    <row r="11" spans="2:17" ht="20.100000000000001" customHeight="1" x14ac:dyDescent="0.15">
      <c r="B11" s="54" t="s">
        <v>68</v>
      </c>
      <c r="C11" s="76" t="s">
        <v>7</v>
      </c>
      <c r="D11" s="78" t="s">
        <v>76</v>
      </c>
      <c r="E11" s="78"/>
      <c r="F11" s="78"/>
      <c r="G11" s="78"/>
      <c r="H11" s="78"/>
      <c r="I11" s="78"/>
      <c r="J11" s="78"/>
      <c r="K11" s="78"/>
      <c r="L11" s="78"/>
      <c r="M11" s="78"/>
      <c r="N11" s="78"/>
      <c r="O11" s="79"/>
      <c r="P11" s="21"/>
      <c r="Q11" s="21"/>
    </row>
    <row r="12" spans="2:17" ht="20.100000000000001" customHeight="1" x14ac:dyDescent="0.15">
      <c r="B12" s="54" t="s">
        <v>69</v>
      </c>
      <c r="C12" s="76" t="s">
        <v>7</v>
      </c>
      <c r="D12" s="78" t="s">
        <v>138</v>
      </c>
      <c r="E12" s="78"/>
      <c r="F12" s="78"/>
      <c r="G12" s="78"/>
      <c r="H12" s="78"/>
      <c r="I12" s="78"/>
      <c r="J12" s="78"/>
      <c r="K12" s="78"/>
      <c r="L12" s="78"/>
      <c r="M12" s="78"/>
      <c r="N12" s="78"/>
      <c r="O12" s="79"/>
      <c r="P12" s="21"/>
      <c r="Q12" s="21"/>
    </row>
    <row r="13" spans="2:17" ht="20.100000000000001" customHeight="1" x14ac:dyDescent="0.15">
      <c r="B13" s="23" t="s">
        <v>27</v>
      </c>
      <c r="C13" s="76" t="s">
        <v>7</v>
      </c>
      <c r="D13" s="80" t="s">
        <v>126</v>
      </c>
      <c r="E13" s="80"/>
      <c r="F13" s="80"/>
      <c r="G13" s="80"/>
      <c r="H13" s="80"/>
      <c r="I13" s="80"/>
      <c r="J13" s="80"/>
      <c r="K13" s="80"/>
      <c r="L13" s="80"/>
      <c r="M13" s="80"/>
      <c r="N13" s="80"/>
      <c r="O13" s="85"/>
      <c r="P13" s="21"/>
      <c r="Q13" s="21"/>
    </row>
    <row r="14" spans="2:17" ht="20.100000000000001" customHeight="1" x14ac:dyDescent="0.15">
      <c r="B14" s="23" t="s">
        <v>85</v>
      </c>
      <c r="C14" s="76" t="s">
        <v>7</v>
      </c>
      <c r="D14" s="80" t="s">
        <v>90</v>
      </c>
      <c r="E14" s="80"/>
      <c r="F14" s="80"/>
      <c r="G14" s="80"/>
      <c r="H14" s="80"/>
      <c r="I14" s="80"/>
      <c r="J14" s="80"/>
      <c r="K14" s="80"/>
      <c r="L14" s="80"/>
      <c r="M14" s="80"/>
      <c r="N14" s="80"/>
      <c r="O14" s="85"/>
      <c r="P14" s="21"/>
      <c r="Q14" s="21"/>
    </row>
    <row r="15" spans="2:17" ht="20.100000000000001" customHeight="1" x14ac:dyDescent="0.15">
      <c r="B15" s="23" t="s">
        <v>86</v>
      </c>
      <c r="C15" s="76" t="s">
        <v>7</v>
      </c>
      <c r="D15" s="80" t="s">
        <v>90</v>
      </c>
      <c r="E15" s="80"/>
      <c r="F15" s="80"/>
      <c r="G15" s="80"/>
      <c r="H15" s="80"/>
      <c r="I15" s="80"/>
      <c r="J15" s="80"/>
      <c r="K15" s="80"/>
      <c r="L15" s="80"/>
      <c r="M15" s="80"/>
      <c r="N15" s="80"/>
      <c r="O15" s="85"/>
      <c r="P15" s="21"/>
      <c r="Q15" s="21"/>
    </row>
    <row r="16" spans="2:17" ht="20.100000000000001" customHeight="1" x14ac:dyDescent="0.15">
      <c r="B16" s="54" t="s">
        <v>70</v>
      </c>
      <c r="C16" s="76" t="s">
        <v>7</v>
      </c>
      <c r="D16" s="78" t="s">
        <v>100</v>
      </c>
      <c r="E16" s="78"/>
      <c r="F16" s="78"/>
      <c r="G16" s="78"/>
      <c r="H16" s="78"/>
      <c r="I16" s="78"/>
      <c r="J16" s="78"/>
      <c r="K16" s="78"/>
      <c r="L16" s="78"/>
      <c r="M16" s="78"/>
      <c r="N16" s="78"/>
      <c r="O16" s="79"/>
      <c r="P16" s="21"/>
      <c r="Q16" s="21"/>
    </row>
    <row r="17" spans="2:17" ht="20.100000000000001" customHeight="1" x14ac:dyDescent="0.15">
      <c r="B17" s="23" t="s">
        <v>71</v>
      </c>
      <c r="C17" s="76" t="s">
        <v>7</v>
      </c>
      <c r="D17" s="80" t="s">
        <v>137</v>
      </c>
      <c r="E17" s="80"/>
      <c r="F17" s="80"/>
      <c r="G17" s="80"/>
      <c r="H17" s="80"/>
      <c r="I17" s="80"/>
      <c r="J17" s="80"/>
      <c r="K17" s="80"/>
      <c r="L17" s="80"/>
      <c r="M17" s="80"/>
      <c r="N17" s="80"/>
      <c r="O17" s="85"/>
      <c r="P17" s="21"/>
      <c r="Q17" s="21"/>
    </row>
    <row r="18" spans="2:17" ht="20.100000000000001" customHeight="1" x14ac:dyDescent="0.15">
      <c r="B18" s="23" t="s">
        <v>72</v>
      </c>
      <c r="C18" s="76" t="s">
        <v>7</v>
      </c>
      <c r="D18" s="80" t="s">
        <v>127</v>
      </c>
      <c r="E18" s="80"/>
      <c r="F18" s="80"/>
      <c r="G18" s="80"/>
      <c r="H18" s="80"/>
      <c r="I18" s="80"/>
      <c r="J18" s="80"/>
      <c r="K18" s="80"/>
      <c r="L18" s="80"/>
      <c r="M18" s="80"/>
      <c r="N18" s="80"/>
      <c r="O18" s="85"/>
      <c r="P18" s="21"/>
      <c r="Q18" s="21"/>
    </row>
    <row r="19" spans="2:17" ht="20.100000000000001" customHeight="1" x14ac:dyDescent="0.15">
      <c r="B19" s="23" t="s">
        <v>73</v>
      </c>
      <c r="C19" s="76" t="s">
        <v>7</v>
      </c>
      <c r="D19" s="80">
        <v>10000</v>
      </c>
      <c r="E19" s="80"/>
      <c r="F19" s="80"/>
      <c r="G19" s="80"/>
      <c r="H19" s="80"/>
      <c r="I19" s="80"/>
      <c r="J19" s="80"/>
      <c r="K19" s="80"/>
      <c r="L19" s="80"/>
      <c r="M19" s="81" t="s">
        <v>136</v>
      </c>
      <c r="N19" s="81"/>
      <c r="O19" s="82"/>
      <c r="P19" s="21"/>
      <c r="Q19" s="21"/>
    </row>
    <row r="20" spans="2:17" ht="20.100000000000001" customHeight="1" x14ac:dyDescent="0.15">
      <c r="B20" s="54" t="s">
        <v>133</v>
      </c>
      <c r="C20" s="76" t="s">
        <v>7</v>
      </c>
      <c r="D20" s="78" t="s">
        <v>135</v>
      </c>
      <c r="E20" s="78"/>
      <c r="F20" s="78"/>
      <c r="G20" s="78"/>
      <c r="H20" s="78"/>
      <c r="I20" s="78"/>
      <c r="J20" s="78"/>
      <c r="K20" s="78"/>
      <c r="L20" s="78"/>
      <c r="M20" s="78"/>
      <c r="N20" s="78"/>
      <c r="O20" s="79"/>
      <c r="P20" s="21"/>
      <c r="Q20" s="21"/>
    </row>
    <row r="21" spans="2:17" ht="20.100000000000001" customHeight="1" x14ac:dyDescent="0.15">
      <c r="B21" s="23" t="s">
        <v>96</v>
      </c>
      <c r="C21" s="76" t="s">
        <v>7</v>
      </c>
      <c r="D21" s="80">
        <v>12000</v>
      </c>
      <c r="E21" s="80"/>
      <c r="F21" s="80"/>
      <c r="G21" s="80"/>
      <c r="H21" s="80"/>
      <c r="I21" s="80"/>
      <c r="J21" s="80"/>
      <c r="K21" s="80"/>
      <c r="L21" s="80"/>
      <c r="M21" s="81" t="s">
        <v>136</v>
      </c>
      <c r="N21" s="81"/>
      <c r="O21" s="82"/>
      <c r="P21" s="21"/>
      <c r="Q21" s="21"/>
    </row>
    <row r="22" spans="2:17" ht="20.100000000000001" customHeight="1" x14ac:dyDescent="0.15">
      <c r="B22" s="23" t="s">
        <v>75</v>
      </c>
      <c r="C22" s="76" t="s">
        <v>7</v>
      </c>
      <c r="D22" s="76" t="s">
        <v>139</v>
      </c>
      <c r="E22" s="74">
        <v>7</v>
      </c>
      <c r="F22" s="76" t="s">
        <v>4</v>
      </c>
      <c r="G22" s="74">
        <v>10</v>
      </c>
      <c r="H22" s="76" t="s">
        <v>5</v>
      </c>
      <c r="I22" s="74">
        <v>1</v>
      </c>
      <c r="J22" s="76" t="s">
        <v>6</v>
      </c>
      <c r="K22" s="76" t="s">
        <v>80</v>
      </c>
      <c r="L22" s="74">
        <v>10</v>
      </c>
      <c r="M22" s="76" t="s">
        <v>5</v>
      </c>
      <c r="N22" s="74">
        <v>1</v>
      </c>
      <c r="O22" s="77" t="s">
        <v>6</v>
      </c>
      <c r="P22" s="21"/>
      <c r="Q22" s="21"/>
    </row>
    <row r="23" spans="2:17" ht="20.100000000000001" customHeight="1" x14ac:dyDescent="0.15">
      <c r="B23" s="54" t="s">
        <v>74</v>
      </c>
      <c r="C23" s="76" t="s">
        <v>7</v>
      </c>
      <c r="D23" s="78" t="s">
        <v>129</v>
      </c>
      <c r="E23" s="78"/>
      <c r="F23" s="78"/>
      <c r="G23" s="78"/>
      <c r="H23" s="78"/>
      <c r="I23" s="78"/>
      <c r="J23" s="78"/>
      <c r="K23" s="78"/>
      <c r="L23" s="78"/>
      <c r="M23" s="78"/>
      <c r="N23" s="78"/>
      <c r="O23" s="79"/>
      <c r="P23" s="21"/>
      <c r="Q23" s="21"/>
    </row>
    <row r="24" spans="2:17" ht="20.100000000000001" customHeight="1" x14ac:dyDescent="0.15">
      <c r="B24" s="23" t="s">
        <v>84</v>
      </c>
      <c r="C24" s="76" t="s">
        <v>7</v>
      </c>
      <c r="D24" s="76" t="s">
        <v>139</v>
      </c>
      <c r="E24" s="74">
        <v>7</v>
      </c>
      <c r="F24" s="76" t="s">
        <v>4</v>
      </c>
      <c r="G24" s="74">
        <v>10</v>
      </c>
      <c r="H24" s="76" t="s">
        <v>5</v>
      </c>
      <c r="I24" s="74">
        <v>1</v>
      </c>
      <c r="J24" s="76" t="s">
        <v>6</v>
      </c>
      <c r="K24" s="28"/>
      <c r="L24" s="28"/>
      <c r="M24" s="28"/>
      <c r="N24" s="28"/>
      <c r="O24" s="29"/>
    </row>
    <row r="25" spans="2:17" ht="20.100000000000001" customHeight="1" thickBot="1" x14ac:dyDescent="0.2">
      <c r="B25" s="25" t="s">
        <v>87</v>
      </c>
      <c r="C25" s="26" t="s">
        <v>7</v>
      </c>
      <c r="D25" s="26" t="s">
        <v>139</v>
      </c>
      <c r="E25" s="75">
        <v>7</v>
      </c>
      <c r="F25" s="26" t="s">
        <v>4</v>
      </c>
      <c r="G25" s="75">
        <v>10</v>
      </c>
      <c r="H25" s="26" t="s">
        <v>5</v>
      </c>
      <c r="I25" s="75">
        <v>1</v>
      </c>
      <c r="J25" s="26" t="s">
        <v>6</v>
      </c>
      <c r="K25" s="30"/>
      <c r="L25" s="30"/>
      <c r="M25" s="30"/>
      <c r="N25" s="30"/>
      <c r="O25" s="31"/>
    </row>
    <row r="27" spans="2:17" ht="20.100000000000001" customHeight="1" x14ac:dyDescent="0.15">
      <c r="B27" s="83" t="s">
        <v>125</v>
      </c>
      <c r="C27" s="83"/>
      <c r="D27" s="83"/>
      <c r="E27" s="83"/>
      <c r="F27" s="83"/>
      <c r="G27" s="83"/>
      <c r="H27" s="83"/>
      <c r="I27" s="83"/>
      <c r="J27" s="83"/>
      <c r="K27" s="83"/>
      <c r="L27" s="83"/>
      <c r="M27" s="83"/>
      <c r="N27" s="83"/>
      <c r="O27" s="83"/>
    </row>
    <row r="28" spans="2:17" ht="60" customHeight="1" x14ac:dyDescent="0.15">
      <c r="B28" s="84" t="s">
        <v>313</v>
      </c>
      <c r="C28" s="84"/>
      <c r="D28" s="84"/>
      <c r="E28" s="84"/>
      <c r="F28" s="84"/>
      <c r="G28" s="84"/>
      <c r="H28" s="84"/>
      <c r="I28" s="84"/>
      <c r="J28" s="84"/>
      <c r="K28" s="84"/>
      <c r="L28" s="84"/>
      <c r="M28" s="84"/>
      <c r="N28" s="84"/>
      <c r="O28" s="84"/>
    </row>
  </sheetData>
  <sheetProtection selectLockedCells="1"/>
  <mergeCells count="24">
    <mergeCell ref="D14:O14"/>
    <mergeCell ref="B2:O2"/>
    <mergeCell ref="D3:O3"/>
    <mergeCell ref="D4:O4"/>
    <mergeCell ref="D5:O5"/>
    <mergeCell ref="D6:O6"/>
    <mergeCell ref="D7:O7"/>
    <mergeCell ref="D8:O8"/>
    <mergeCell ref="B10:O10"/>
    <mergeCell ref="D11:O11"/>
    <mergeCell ref="D12:O12"/>
    <mergeCell ref="D13:O13"/>
    <mergeCell ref="B28:O28"/>
    <mergeCell ref="D15:O15"/>
    <mergeCell ref="D16:O16"/>
    <mergeCell ref="D17:O17"/>
    <mergeCell ref="D18:O18"/>
    <mergeCell ref="D19:L19"/>
    <mergeCell ref="M19:O19"/>
    <mergeCell ref="D20:O20"/>
    <mergeCell ref="D21:L21"/>
    <mergeCell ref="M21:O21"/>
    <mergeCell ref="D23:O23"/>
    <mergeCell ref="B27:O27"/>
  </mergeCells>
  <phoneticPr fontId="4"/>
  <dataValidations count="10">
    <dataValidation imeMode="off" allowBlank="1" showInputMessage="1" showErrorMessage="1" promptTitle="注意事項" prompt="ネット販売で店舗電話番号が存在しない場合はそのままにしてください。" sqref="D15:O15"/>
    <dataValidation imeMode="hiragana" allowBlank="1" showInputMessage="1" showErrorMessage="1" promptTitle="注意事項" prompt="ネット販売で店舗住所が存在しない場合はそのままにしてください。" sqref="D14:O14"/>
    <dataValidation type="list" imeMode="off" allowBlank="1" showInputMessage="1" promptTitle="注意事項" prompt="項目を手動入力した場合、申告明細表シート内の実売価格セルを手動入力してください。" sqref="D20:O20">
      <formula1>"なし,更にポイント1%,更にポイント10%"</formula1>
    </dataValidation>
    <dataValidation type="list" imeMode="hiragana" allowBlank="1" showErrorMessage="1" sqref="D11:O11">
      <formula1>"量販店,ネットショップ"</formula1>
    </dataValidation>
    <dataValidation type="list" imeMode="hiragana" allowBlank="1" showInputMessage="1" showErrorMessage="1" sqref="P12:Q12">
      <formula1>$A$1:$A$13</formula1>
    </dataValidation>
    <dataValidation type="list" imeMode="hiragana" allowBlank="1" showInputMessage="1" showErrorMessage="1" sqref="P4:Q4">
      <formula1>"四日市支部,鈴鹿支部,亀山支部"</formula1>
    </dataValidation>
    <dataValidation type="list" imeMode="hiragana" allowBlank="1" showInputMessage="1" showErrorMessage="1" sqref="D23:Q23">
      <formula1>"新聞折込,ダイレクトメール,インターネット広告"</formula1>
    </dataValidation>
    <dataValidation type="list" imeMode="hiragana" allowBlank="1" showInputMessage="1" showErrorMessage="1" sqref="P11:Q11">
      <formula1>"量販店,ネットショップ"</formula1>
    </dataValidation>
    <dataValidation imeMode="hiragana" allowBlank="1" showInputMessage="1" showErrorMessage="1" sqref="D4:O4 P13:Q13 P5:Q7 P16:Q17 D5:D7 D17 D13"/>
    <dataValidation imeMode="off" allowBlank="1" showInputMessage="1" showErrorMessage="1" sqref="D18:D19 G22 I22 L22 N22 E24:E25 G24:G25 I24:I25 D21 P15:Q15 E22 D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imeMode="hiragana" allowBlank="1" showInputMessage="1" promptTitle="注意事項" prompt="項目を手動入力した場合、印刷用シート内ピンクセルを手動入力してください。">
          <x14:formula1>
            <xm:f>データ!$A$1:$A$17</xm:f>
          </x14:formula1>
          <xm:sqref>D12:O12</xm:sqref>
        </x14:dataValidation>
        <x14:dataValidation type="list" imeMode="hiragana" allowBlank="1" showInputMessage="1" promptTitle="注意事項" prompt="項目を手動入力した場合、印刷用シート内イエローセルを手動入力してください。">
          <x14:formula1>
            <xm:f>データ!$G$1:$G$6</xm:f>
          </x14:formula1>
          <xm:sqref>D16:O16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sheetPr>
  <dimension ref="B1:AB28"/>
  <sheetViews>
    <sheetView showGridLines="0" showRowColHeaders="0" tabSelected="1" showRuler="0" view="pageBreakPreview" topLeftCell="A4" zoomScaleNormal="100" zoomScaleSheetLayoutView="100" workbookViewId="0">
      <selection activeCell="T21" sqref="T21"/>
    </sheetView>
  </sheetViews>
  <sheetFormatPr defaultRowHeight="20.100000000000001" customHeight="1" x14ac:dyDescent="0.15"/>
  <cols>
    <col min="1" max="1" width="2.5" style="20" customWidth="1"/>
    <col min="2" max="2" width="20.25" style="20" bestFit="1" customWidth="1"/>
    <col min="3" max="3" width="2.625" style="21" customWidth="1"/>
    <col min="4" max="4" width="6.75" style="21" bestFit="1" customWidth="1"/>
    <col min="5" max="5" width="4.625" style="22" customWidth="1"/>
    <col min="6" max="16" width="4.625" style="20" customWidth="1"/>
    <col min="17" max="17" width="9" style="20" customWidth="1"/>
    <col min="29" max="16384" width="9" style="20"/>
  </cols>
  <sheetData>
    <row r="1" spans="2:17" ht="15" customHeight="1" thickBot="1" x14ac:dyDescent="0.2"/>
    <row r="2" spans="2:17" ht="39.950000000000003" customHeight="1" x14ac:dyDescent="0.15">
      <c r="B2" s="88" t="s">
        <v>64</v>
      </c>
      <c r="C2" s="89"/>
      <c r="D2" s="89"/>
      <c r="E2" s="89"/>
      <c r="F2" s="89"/>
      <c r="G2" s="89"/>
      <c r="H2" s="89"/>
      <c r="I2" s="89"/>
      <c r="J2" s="89"/>
      <c r="K2" s="89"/>
      <c r="L2" s="89"/>
      <c r="M2" s="89"/>
      <c r="N2" s="89"/>
      <c r="O2" s="90"/>
    </row>
    <row r="3" spans="2:17" ht="20.100000000000001" customHeight="1" x14ac:dyDescent="0.15">
      <c r="B3" s="23" t="s">
        <v>244</v>
      </c>
      <c r="C3" s="24" t="s">
        <v>7</v>
      </c>
      <c r="D3" s="80" t="s">
        <v>314</v>
      </c>
      <c r="E3" s="80"/>
      <c r="F3" s="80"/>
      <c r="G3" s="80"/>
      <c r="H3" s="80"/>
      <c r="I3" s="80"/>
      <c r="J3" s="80"/>
      <c r="K3" s="80"/>
      <c r="L3" s="80"/>
      <c r="M3" s="80"/>
      <c r="N3" s="80"/>
      <c r="O3" s="85"/>
    </row>
    <row r="4" spans="2:17" ht="20.100000000000001" customHeight="1" x14ac:dyDescent="0.15">
      <c r="B4" s="23" t="s">
        <v>63</v>
      </c>
      <c r="C4" s="24" t="s">
        <v>81</v>
      </c>
      <c r="D4" s="80" t="s">
        <v>130</v>
      </c>
      <c r="E4" s="80"/>
      <c r="F4" s="80"/>
      <c r="G4" s="80"/>
      <c r="H4" s="80"/>
      <c r="I4" s="80"/>
      <c r="J4" s="80"/>
      <c r="K4" s="80"/>
      <c r="L4" s="80"/>
      <c r="M4" s="80"/>
      <c r="N4" s="80"/>
      <c r="O4" s="85"/>
      <c r="P4" s="21"/>
      <c r="Q4" s="21"/>
    </row>
    <row r="5" spans="2:17" ht="20.100000000000001" customHeight="1" x14ac:dyDescent="0.15">
      <c r="B5" s="23" t="s">
        <v>60</v>
      </c>
      <c r="C5" s="24" t="s">
        <v>81</v>
      </c>
      <c r="D5" s="80" t="s">
        <v>131</v>
      </c>
      <c r="E5" s="80"/>
      <c r="F5" s="80"/>
      <c r="G5" s="80"/>
      <c r="H5" s="80"/>
      <c r="I5" s="80"/>
      <c r="J5" s="80"/>
      <c r="K5" s="80"/>
      <c r="L5" s="80"/>
      <c r="M5" s="80"/>
      <c r="N5" s="80"/>
      <c r="O5" s="85"/>
      <c r="P5" s="21"/>
      <c r="Q5" s="21"/>
    </row>
    <row r="6" spans="2:17" ht="20.100000000000001" customHeight="1" x14ac:dyDescent="0.15">
      <c r="B6" s="23" t="s">
        <v>39</v>
      </c>
      <c r="C6" s="24" t="s">
        <v>81</v>
      </c>
      <c r="D6" s="80" t="s">
        <v>132</v>
      </c>
      <c r="E6" s="80"/>
      <c r="F6" s="80"/>
      <c r="G6" s="80"/>
      <c r="H6" s="80"/>
      <c r="I6" s="80"/>
      <c r="J6" s="80"/>
      <c r="K6" s="80"/>
      <c r="L6" s="80"/>
      <c r="M6" s="80"/>
      <c r="N6" s="80"/>
      <c r="O6" s="85"/>
      <c r="P6" s="21"/>
      <c r="Q6" s="21"/>
    </row>
    <row r="7" spans="2:17" ht="20.100000000000001" customHeight="1" x14ac:dyDescent="0.15">
      <c r="B7" s="23" t="s">
        <v>61</v>
      </c>
      <c r="C7" s="24" t="s">
        <v>81</v>
      </c>
      <c r="D7" s="80" t="s">
        <v>316</v>
      </c>
      <c r="E7" s="80"/>
      <c r="F7" s="80"/>
      <c r="G7" s="80"/>
      <c r="H7" s="80"/>
      <c r="I7" s="80"/>
      <c r="J7" s="80"/>
      <c r="K7" s="80"/>
      <c r="L7" s="80"/>
      <c r="M7" s="80"/>
      <c r="N7" s="80"/>
      <c r="O7" s="85"/>
      <c r="P7" s="21"/>
      <c r="Q7" s="21"/>
    </row>
    <row r="8" spans="2:17" ht="20.100000000000001" customHeight="1" thickBot="1" x14ac:dyDescent="0.2">
      <c r="B8" s="25" t="s">
        <v>62</v>
      </c>
      <c r="C8" s="26" t="s">
        <v>81</v>
      </c>
      <c r="D8" s="86" t="s">
        <v>128</v>
      </c>
      <c r="E8" s="86"/>
      <c r="F8" s="86"/>
      <c r="G8" s="86"/>
      <c r="H8" s="86"/>
      <c r="I8" s="86"/>
      <c r="J8" s="86"/>
      <c r="K8" s="86"/>
      <c r="L8" s="86"/>
      <c r="M8" s="86"/>
      <c r="N8" s="86"/>
      <c r="O8" s="87"/>
      <c r="P8" s="21"/>
      <c r="Q8" s="21"/>
    </row>
    <row r="9" spans="2:17" ht="20.100000000000001" customHeight="1" thickBot="1" x14ac:dyDescent="0.2"/>
    <row r="10" spans="2:17" ht="39.950000000000003" customHeight="1" x14ac:dyDescent="0.15">
      <c r="B10" s="88" t="s">
        <v>67</v>
      </c>
      <c r="C10" s="89"/>
      <c r="D10" s="89"/>
      <c r="E10" s="89"/>
      <c r="F10" s="89"/>
      <c r="G10" s="89"/>
      <c r="H10" s="89"/>
      <c r="I10" s="89"/>
      <c r="J10" s="89"/>
      <c r="K10" s="89"/>
      <c r="L10" s="89"/>
      <c r="M10" s="89"/>
      <c r="N10" s="89"/>
      <c r="O10" s="90"/>
    </row>
    <row r="11" spans="2:17" ht="20.100000000000001" customHeight="1" x14ac:dyDescent="0.15">
      <c r="B11" s="54" t="s">
        <v>68</v>
      </c>
      <c r="C11" s="24" t="s">
        <v>81</v>
      </c>
      <c r="D11" s="78"/>
      <c r="E11" s="78"/>
      <c r="F11" s="78"/>
      <c r="G11" s="78"/>
      <c r="H11" s="78"/>
      <c r="I11" s="78"/>
      <c r="J11" s="78"/>
      <c r="K11" s="78"/>
      <c r="L11" s="78"/>
      <c r="M11" s="78"/>
      <c r="N11" s="78"/>
      <c r="O11" s="79"/>
      <c r="P11" s="21"/>
      <c r="Q11" s="21"/>
    </row>
    <row r="12" spans="2:17" ht="20.100000000000001" customHeight="1" x14ac:dyDescent="0.15">
      <c r="B12" s="54" t="s">
        <v>69</v>
      </c>
      <c r="C12" s="24" t="s">
        <v>81</v>
      </c>
      <c r="D12" s="78"/>
      <c r="E12" s="78"/>
      <c r="F12" s="78"/>
      <c r="G12" s="78"/>
      <c r="H12" s="78"/>
      <c r="I12" s="78"/>
      <c r="J12" s="78"/>
      <c r="K12" s="78"/>
      <c r="L12" s="78"/>
      <c r="M12" s="78"/>
      <c r="N12" s="78"/>
      <c r="O12" s="79"/>
      <c r="P12" s="21"/>
      <c r="Q12" s="21"/>
    </row>
    <row r="13" spans="2:17" ht="20.100000000000001" customHeight="1" x14ac:dyDescent="0.15">
      <c r="B13" s="23" t="s">
        <v>27</v>
      </c>
      <c r="C13" s="24" t="s">
        <v>81</v>
      </c>
      <c r="D13" s="80"/>
      <c r="E13" s="80"/>
      <c r="F13" s="80"/>
      <c r="G13" s="80"/>
      <c r="H13" s="80"/>
      <c r="I13" s="80"/>
      <c r="J13" s="80"/>
      <c r="K13" s="80"/>
      <c r="L13" s="80"/>
      <c r="M13" s="80"/>
      <c r="N13" s="80"/>
      <c r="O13" s="85"/>
      <c r="P13" s="21"/>
      <c r="Q13" s="21"/>
    </row>
    <row r="14" spans="2:17" ht="20.100000000000001" customHeight="1" x14ac:dyDescent="0.15">
      <c r="B14" s="23" t="s">
        <v>85</v>
      </c>
      <c r="C14" s="24" t="s">
        <v>7</v>
      </c>
      <c r="D14" s="80"/>
      <c r="E14" s="80"/>
      <c r="F14" s="80"/>
      <c r="G14" s="80"/>
      <c r="H14" s="80"/>
      <c r="I14" s="80"/>
      <c r="J14" s="80"/>
      <c r="K14" s="80"/>
      <c r="L14" s="80"/>
      <c r="M14" s="80"/>
      <c r="N14" s="80"/>
      <c r="O14" s="85"/>
      <c r="P14" s="21"/>
      <c r="Q14" s="21"/>
    </row>
    <row r="15" spans="2:17" ht="20.100000000000001" customHeight="1" x14ac:dyDescent="0.15">
      <c r="B15" s="23" t="s">
        <v>86</v>
      </c>
      <c r="C15" s="24" t="s">
        <v>7</v>
      </c>
      <c r="D15" s="80"/>
      <c r="E15" s="80"/>
      <c r="F15" s="80"/>
      <c r="G15" s="80"/>
      <c r="H15" s="80"/>
      <c r="I15" s="80"/>
      <c r="J15" s="80"/>
      <c r="K15" s="80"/>
      <c r="L15" s="80"/>
      <c r="M15" s="80"/>
      <c r="N15" s="80"/>
      <c r="O15" s="85"/>
      <c r="P15" s="21"/>
      <c r="Q15" s="21"/>
    </row>
    <row r="16" spans="2:17" ht="20.100000000000001" customHeight="1" x14ac:dyDescent="0.15">
      <c r="B16" s="54" t="s">
        <v>70</v>
      </c>
      <c r="C16" s="24" t="s">
        <v>81</v>
      </c>
      <c r="D16" s="78"/>
      <c r="E16" s="78"/>
      <c r="F16" s="78"/>
      <c r="G16" s="78"/>
      <c r="H16" s="78"/>
      <c r="I16" s="78"/>
      <c r="J16" s="78"/>
      <c r="K16" s="78"/>
      <c r="L16" s="78"/>
      <c r="M16" s="78"/>
      <c r="N16" s="78"/>
      <c r="O16" s="79"/>
      <c r="P16" s="21"/>
      <c r="Q16" s="21"/>
    </row>
    <row r="17" spans="2:17" ht="20.100000000000001" customHeight="1" x14ac:dyDescent="0.15">
      <c r="B17" s="23" t="s">
        <v>71</v>
      </c>
      <c r="C17" s="24" t="s">
        <v>81</v>
      </c>
      <c r="D17" s="80"/>
      <c r="E17" s="80"/>
      <c r="F17" s="80"/>
      <c r="G17" s="80"/>
      <c r="H17" s="80"/>
      <c r="I17" s="80"/>
      <c r="J17" s="80"/>
      <c r="K17" s="80"/>
      <c r="L17" s="80"/>
      <c r="M17" s="80"/>
      <c r="N17" s="80"/>
      <c r="O17" s="85"/>
      <c r="P17" s="21"/>
      <c r="Q17" s="21"/>
    </row>
    <row r="18" spans="2:17" ht="20.100000000000001" customHeight="1" x14ac:dyDescent="0.15">
      <c r="B18" s="23" t="s">
        <v>72</v>
      </c>
      <c r="C18" s="24" t="s">
        <v>81</v>
      </c>
      <c r="D18" s="80"/>
      <c r="E18" s="80"/>
      <c r="F18" s="80"/>
      <c r="G18" s="80"/>
      <c r="H18" s="80"/>
      <c r="I18" s="80"/>
      <c r="J18" s="80"/>
      <c r="K18" s="80"/>
      <c r="L18" s="80"/>
      <c r="M18" s="80"/>
      <c r="N18" s="80"/>
      <c r="O18" s="85"/>
      <c r="P18" s="21"/>
      <c r="Q18" s="21"/>
    </row>
    <row r="19" spans="2:17" ht="20.100000000000001" customHeight="1" x14ac:dyDescent="0.15">
      <c r="B19" s="23" t="s">
        <v>73</v>
      </c>
      <c r="C19" s="24" t="s">
        <v>81</v>
      </c>
      <c r="D19" s="80"/>
      <c r="E19" s="80"/>
      <c r="F19" s="80"/>
      <c r="G19" s="80"/>
      <c r="H19" s="80"/>
      <c r="I19" s="80"/>
      <c r="J19" s="80"/>
      <c r="K19" s="80"/>
      <c r="L19" s="80"/>
      <c r="M19" s="81" t="s">
        <v>136</v>
      </c>
      <c r="N19" s="81"/>
      <c r="O19" s="82"/>
      <c r="P19" s="21"/>
      <c r="Q19" s="21"/>
    </row>
    <row r="20" spans="2:17" ht="20.100000000000001" customHeight="1" x14ac:dyDescent="0.15">
      <c r="B20" s="54" t="s">
        <v>133</v>
      </c>
      <c r="C20" s="24" t="s">
        <v>134</v>
      </c>
      <c r="D20" s="78"/>
      <c r="E20" s="78"/>
      <c r="F20" s="78"/>
      <c r="G20" s="78"/>
      <c r="H20" s="78"/>
      <c r="I20" s="78"/>
      <c r="J20" s="78"/>
      <c r="K20" s="78"/>
      <c r="L20" s="78"/>
      <c r="M20" s="78"/>
      <c r="N20" s="78"/>
      <c r="O20" s="79"/>
      <c r="P20" s="21"/>
      <c r="Q20" s="21"/>
    </row>
    <row r="21" spans="2:17" ht="20.100000000000001" customHeight="1" x14ac:dyDescent="0.15">
      <c r="B21" s="23" t="s">
        <v>96</v>
      </c>
      <c r="C21" s="24" t="s">
        <v>81</v>
      </c>
      <c r="D21" s="80"/>
      <c r="E21" s="80"/>
      <c r="F21" s="80"/>
      <c r="G21" s="80"/>
      <c r="H21" s="80"/>
      <c r="I21" s="80"/>
      <c r="J21" s="80"/>
      <c r="K21" s="80"/>
      <c r="L21" s="80"/>
      <c r="M21" s="81" t="s">
        <v>136</v>
      </c>
      <c r="N21" s="81"/>
      <c r="O21" s="82"/>
      <c r="P21" s="21"/>
      <c r="Q21" s="21"/>
    </row>
    <row r="22" spans="2:17" ht="20.100000000000001" customHeight="1" x14ac:dyDescent="0.15">
      <c r="B22" s="23" t="s">
        <v>75</v>
      </c>
      <c r="C22" s="24" t="s">
        <v>81</v>
      </c>
      <c r="D22" s="24" t="s">
        <v>139</v>
      </c>
      <c r="E22" s="72"/>
      <c r="F22" s="24" t="s">
        <v>77</v>
      </c>
      <c r="G22" s="72"/>
      <c r="H22" s="24" t="s">
        <v>78</v>
      </c>
      <c r="I22" s="72"/>
      <c r="J22" s="24" t="s">
        <v>79</v>
      </c>
      <c r="K22" s="24" t="s">
        <v>80</v>
      </c>
      <c r="L22" s="72"/>
      <c r="M22" s="24" t="s">
        <v>78</v>
      </c>
      <c r="N22" s="72"/>
      <c r="O22" s="27" t="s">
        <v>79</v>
      </c>
      <c r="P22" s="21"/>
      <c r="Q22" s="21"/>
    </row>
    <row r="23" spans="2:17" ht="20.100000000000001" customHeight="1" x14ac:dyDescent="0.15">
      <c r="B23" s="54" t="s">
        <v>74</v>
      </c>
      <c r="C23" s="24" t="s">
        <v>81</v>
      </c>
      <c r="D23" s="78"/>
      <c r="E23" s="78"/>
      <c r="F23" s="78"/>
      <c r="G23" s="78"/>
      <c r="H23" s="78"/>
      <c r="I23" s="78"/>
      <c r="J23" s="78"/>
      <c r="K23" s="78"/>
      <c r="L23" s="78"/>
      <c r="M23" s="78"/>
      <c r="N23" s="78"/>
      <c r="O23" s="79"/>
      <c r="P23" s="21"/>
      <c r="Q23" s="21"/>
    </row>
    <row r="24" spans="2:17" ht="20.100000000000001" customHeight="1" x14ac:dyDescent="0.15">
      <c r="B24" s="23" t="s">
        <v>84</v>
      </c>
      <c r="C24" s="24" t="s">
        <v>7</v>
      </c>
      <c r="D24" s="24" t="s">
        <v>139</v>
      </c>
      <c r="E24" s="72"/>
      <c r="F24" s="24" t="s">
        <v>4</v>
      </c>
      <c r="G24" s="72"/>
      <c r="H24" s="24" t="s">
        <v>5</v>
      </c>
      <c r="I24" s="72"/>
      <c r="J24" s="24" t="s">
        <v>6</v>
      </c>
      <c r="K24" s="28"/>
      <c r="L24" s="28"/>
      <c r="M24" s="28"/>
      <c r="N24" s="28"/>
      <c r="O24" s="29"/>
    </row>
    <row r="25" spans="2:17" ht="20.100000000000001" customHeight="1" thickBot="1" x14ac:dyDescent="0.2">
      <c r="B25" s="25" t="s">
        <v>87</v>
      </c>
      <c r="C25" s="26" t="s">
        <v>7</v>
      </c>
      <c r="D25" s="26" t="s">
        <v>139</v>
      </c>
      <c r="E25" s="73"/>
      <c r="F25" s="26" t="s">
        <v>4</v>
      </c>
      <c r="G25" s="73"/>
      <c r="H25" s="26" t="s">
        <v>91</v>
      </c>
      <c r="I25" s="73"/>
      <c r="J25" s="26" t="s">
        <v>92</v>
      </c>
      <c r="K25" s="30"/>
      <c r="L25" s="30"/>
      <c r="M25" s="30"/>
      <c r="N25" s="30"/>
      <c r="O25" s="31"/>
    </row>
    <row r="27" spans="2:17" ht="20.100000000000001" customHeight="1" x14ac:dyDescent="0.15">
      <c r="B27" s="83" t="s">
        <v>125</v>
      </c>
      <c r="C27" s="83"/>
      <c r="D27" s="83"/>
      <c r="E27" s="83"/>
      <c r="F27" s="83"/>
      <c r="G27" s="83"/>
      <c r="H27" s="83"/>
      <c r="I27" s="83"/>
      <c r="J27" s="83"/>
      <c r="K27" s="83"/>
      <c r="L27" s="83"/>
      <c r="M27" s="83"/>
      <c r="N27" s="83"/>
      <c r="O27" s="83"/>
    </row>
    <row r="28" spans="2:17" ht="60" customHeight="1" x14ac:dyDescent="0.15">
      <c r="B28" s="84" t="s">
        <v>313</v>
      </c>
      <c r="C28" s="84"/>
      <c r="D28" s="84"/>
      <c r="E28" s="84"/>
      <c r="F28" s="84"/>
      <c r="G28" s="84"/>
      <c r="H28" s="84"/>
      <c r="I28" s="84"/>
      <c r="J28" s="84"/>
      <c r="K28" s="84"/>
      <c r="L28" s="84"/>
      <c r="M28" s="84"/>
      <c r="N28" s="84"/>
      <c r="O28" s="84"/>
    </row>
  </sheetData>
  <sheetProtection selectLockedCells="1"/>
  <mergeCells count="24">
    <mergeCell ref="D23:O23"/>
    <mergeCell ref="B27:O27"/>
    <mergeCell ref="B28:O28"/>
    <mergeCell ref="D20:O20"/>
    <mergeCell ref="D19:L19"/>
    <mergeCell ref="D21:L21"/>
    <mergeCell ref="M19:O19"/>
    <mergeCell ref="M21:O21"/>
    <mergeCell ref="D14:O14"/>
    <mergeCell ref="D15:O15"/>
    <mergeCell ref="D16:O16"/>
    <mergeCell ref="D17:O17"/>
    <mergeCell ref="D18:O18"/>
    <mergeCell ref="B2:O2"/>
    <mergeCell ref="B10:O10"/>
    <mergeCell ref="D11:O11"/>
    <mergeCell ref="D12:O12"/>
    <mergeCell ref="D13:O13"/>
    <mergeCell ref="D4:O4"/>
    <mergeCell ref="D5:O5"/>
    <mergeCell ref="D6:O6"/>
    <mergeCell ref="D7:O7"/>
    <mergeCell ref="D8:O8"/>
    <mergeCell ref="D3:O3"/>
  </mergeCells>
  <phoneticPr fontId="21"/>
  <dataValidations count="10">
    <dataValidation imeMode="off" allowBlank="1" showInputMessage="1" showErrorMessage="1" sqref="D18:D19 G22 I22 L22 N22 E24:E25 G24:G25 I24:I25 D21 P15:Q15 E22 D8"/>
    <dataValidation imeMode="hiragana" allowBlank="1" showInputMessage="1" showErrorMessage="1" sqref="D4:O4 P13:Q13 P5:Q7 P16:Q17 D5:D7 D17 D13"/>
    <dataValidation type="list" imeMode="hiragana" allowBlank="1" showInputMessage="1" showErrorMessage="1" sqref="P11:Q11">
      <formula1>"量販店,ネットショップ"</formula1>
    </dataValidation>
    <dataValidation type="list" imeMode="hiragana" allowBlank="1" showInputMessage="1" showErrorMessage="1" sqref="D23:Q23">
      <formula1>"新聞折込,ダイレクトメール,インターネット広告"</formula1>
    </dataValidation>
    <dataValidation type="list" imeMode="hiragana" allowBlank="1" showInputMessage="1" showErrorMessage="1" sqref="P4:Q4">
      <formula1>"四日市支部,鈴鹿支部,亀山支部"</formula1>
    </dataValidation>
    <dataValidation type="list" imeMode="hiragana" allowBlank="1" showInputMessage="1" showErrorMessage="1" sqref="P12:Q12">
      <formula1>$A$1:$A$13</formula1>
    </dataValidation>
    <dataValidation type="list" imeMode="hiragana" allowBlank="1" showErrorMessage="1" sqref="D11:O11">
      <formula1>"量販店,ネットショップ"</formula1>
    </dataValidation>
    <dataValidation type="list" imeMode="off" allowBlank="1" showInputMessage="1" promptTitle="注意事項" prompt="項目を手動入力した場合、申告明細表シート内の実売価格セルを手動入力してください。" sqref="D20:O20">
      <formula1>"なし,更にポイント1%,更にポイント10%"</formula1>
    </dataValidation>
    <dataValidation imeMode="hiragana" allowBlank="1" showInputMessage="1" showErrorMessage="1" promptTitle="注意事項" prompt="ネット販売で店舗住所が存在しない場合はそのままにしてください。" sqref="D14:O14"/>
    <dataValidation imeMode="off" allowBlank="1" showInputMessage="1" showErrorMessage="1" promptTitle="注意事項" prompt="ネット販売で店舗電話番号が存在しない場合はそのままにしてください。" sqref="D15:O1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imeMode="hiragana" allowBlank="1" showInputMessage="1" promptTitle="注意事項" prompt="項目を手動入力した場合、印刷用シート内イエローセルを手動入力してください。">
          <x14:formula1>
            <xm:f>データ!$G$1:$G$6</xm:f>
          </x14:formula1>
          <xm:sqref>D16:O16</xm:sqref>
        </x14:dataValidation>
        <x14:dataValidation type="list" imeMode="hiragana" allowBlank="1" showInputMessage="1" promptTitle="注意事項" prompt="項目を手動入力した場合、印刷用シート内ピンクセルを手動入力してください。">
          <x14:formula1>
            <xm:f>データ!$A$1:$A$17</xm:f>
          </x14:formula1>
          <xm:sqref>D12:O12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pageSetUpPr fitToPage="1"/>
  </sheetPr>
  <dimension ref="A1:W79"/>
  <sheetViews>
    <sheetView showGridLines="0" showRowColHeaders="0" showRuler="0" showWhiteSpace="0" view="pageBreakPreview" topLeftCell="A7" zoomScaleNormal="100" zoomScaleSheetLayoutView="100" workbookViewId="0">
      <selection activeCell="B2" sqref="B2:W2"/>
    </sheetView>
  </sheetViews>
  <sheetFormatPr defaultRowHeight="17.25" x14ac:dyDescent="0.15"/>
  <cols>
    <col min="1" max="1" width="2.5" style="2" customWidth="1"/>
    <col min="2" max="2" width="3.75" style="2" customWidth="1"/>
    <col min="3" max="3" width="3.875" style="2" customWidth="1"/>
    <col min="4" max="4" width="10.375" style="2" customWidth="1"/>
    <col min="5" max="7" width="3.875" style="2" customWidth="1"/>
    <col min="8" max="9" width="5.625" style="2" customWidth="1"/>
    <col min="10" max="10" width="3.875" style="2" bestFit="1" customWidth="1"/>
    <col min="11" max="12" width="5.625" style="2" customWidth="1"/>
    <col min="13" max="13" width="8.625" style="2" customWidth="1"/>
    <col min="14" max="15" width="5.625" style="2" customWidth="1"/>
    <col min="16" max="16" width="3.625" style="2" customWidth="1"/>
    <col min="17" max="17" width="14.125" style="2" customWidth="1"/>
    <col min="18" max="23" width="4.625" style="2" customWidth="1"/>
    <col min="24" max="16384" width="9" style="2"/>
  </cols>
  <sheetData>
    <row r="1" spans="1:23" ht="15" customHeight="1" x14ac:dyDescent="0.15">
      <c r="A1" s="58"/>
      <c r="B1" s="58"/>
      <c r="C1" s="58"/>
      <c r="D1" s="58"/>
      <c r="E1" s="58"/>
      <c r="F1" s="58"/>
      <c r="G1" s="58"/>
      <c r="H1" s="58"/>
      <c r="I1" s="58"/>
      <c r="J1" s="58"/>
      <c r="K1" s="58"/>
      <c r="L1" s="58"/>
      <c r="M1" s="58"/>
      <c r="N1" s="58"/>
      <c r="O1" s="58"/>
      <c r="P1" s="58"/>
      <c r="Q1" s="58"/>
      <c r="R1" s="58"/>
      <c r="S1" s="58"/>
      <c r="T1" s="58"/>
      <c r="U1" s="58"/>
      <c r="V1" s="58"/>
      <c r="W1" s="58"/>
    </row>
    <row r="2" spans="1:23" ht="56.85" customHeight="1" x14ac:dyDescent="0.15">
      <c r="A2" s="58"/>
      <c r="B2" s="110" t="s">
        <v>2</v>
      </c>
      <c r="C2" s="110"/>
      <c r="D2" s="110"/>
      <c r="E2" s="110"/>
      <c r="F2" s="110"/>
      <c r="G2" s="110"/>
      <c r="H2" s="110"/>
      <c r="I2" s="110"/>
      <c r="J2" s="110"/>
      <c r="K2" s="110"/>
      <c r="L2" s="110"/>
      <c r="M2" s="110"/>
      <c r="N2" s="110"/>
      <c r="O2" s="110"/>
      <c r="P2" s="110"/>
      <c r="Q2" s="110"/>
      <c r="R2" s="110"/>
      <c r="S2" s="110"/>
      <c r="T2" s="110"/>
      <c r="U2" s="110"/>
      <c r="V2" s="110"/>
      <c r="W2" s="110"/>
    </row>
    <row r="3" spans="1:23" s="3" customFormat="1" ht="20.100000000000001" customHeight="1" x14ac:dyDescent="0.15">
      <c r="A3" s="59"/>
      <c r="B3" s="59"/>
      <c r="C3" s="59"/>
      <c r="D3" s="59"/>
      <c r="E3" s="59"/>
      <c r="F3" s="59"/>
      <c r="G3" s="59"/>
      <c r="H3" s="59"/>
      <c r="I3" s="59"/>
      <c r="J3" s="59"/>
      <c r="K3" s="59"/>
      <c r="L3" s="59"/>
      <c r="M3" s="59"/>
      <c r="N3" s="59"/>
      <c r="O3" s="59"/>
      <c r="P3" s="59"/>
      <c r="Q3" s="60" t="s">
        <v>139</v>
      </c>
      <c r="R3" s="61" t="str">
        <f>IFERROR(VLOOKUP(記入用!E25,記入用!E25,1,FALSE),"")</f>
        <v/>
      </c>
      <c r="S3" s="62" t="s">
        <v>4</v>
      </c>
      <c r="T3" s="61" t="str">
        <f>IFERROR(VLOOKUP(記入用!G25,記入用!G25,1,FALSE),"")</f>
        <v/>
      </c>
      <c r="U3" s="63" t="s">
        <v>5</v>
      </c>
      <c r="V3" s="61" t="str">
        <f>IFERROR(VLOOKUP(記入用!I25,記入用!I25,1,FALSE),"")</f>
        <v/>
      </c>
      <c r="W3" s="63" t="s">
        <v>6</v>
      </c>
    </row>
    <row r="4" spans="1:23" s="3" customFormat="1" ht="20.100000000000001" customHeight="1" x14ac:dyDescent="0.15">
      <c r="A4" s="59"/>
      <c r="B4" s="115" t="str">
        <f>IFERROR(VLOOKUP(LEFT(記入用!D7,3), データ!O:P, 2, FALSE), "")</f>
        <v>公正取引委員会事務総局 近畿中国四国事務所 第一審査課</v>
      </c>
      <c r="C4" s="115"/>
      <c r="D4" s="115"/>
      <c r="E4" s="115"/>
      <c r="F4" s="115"/>
      <c r="G4" s="115"/>
      <c r="H4" s="115"/>
      <c r="I4" s="115"/>
      <c r="J4" s="115"/>
      <c r="K4" s="115"/>
      <c r="L4" s="115"/>
      <c r="M4" s="115"/>
      <c r="N4" s="59"/>
      <c r="O4" s="59"/>
      <c r="P4" s="59"/>
      <c r="Q4" s="59"/>
      <c r="R4" s="59"/>
      <c r="S4" s="59"/>
      <c r="T4" s="59"/>
      <c r="U4" s="59"/>
      <c r="V4" s="59"/>
      <c r="W4" s="59"/>
    </row>
    <row r="5" spans="1:23" s="3" customFormat="1" ht="20.100000000000001" customHeight="1" x14ac:dyDescent="0.15">
      <c r="A5" s="59"/>
      <c r="B5" s="116"/>
      <c r="C5" s="116"/>
      <c r="D5" s="116"/>
      <c r="E5" s="116"/>
      <c r="F5" s="116"/>
      <c r="G5" s="116"/>
      <c r="H5" s="116"/>
      <c r="I5" s="116"/>
      <c r="J5" s="116"/>
      <c r="K5" s="116"/>
      <c r="L5" s="116"/>
      <c r="M5" s="116"/>
      <c r="N5" s="64"/>
      <c r="O5" s="59"/>
      <c r="P5" s="59"/>
      <c r="Q5" s="59"/>
      <c r="R5" s="59"/>
      <c r="S5" s="59"/>
      <c r="T5" s="59"/>
      <c r="U5" s="59"/>
      <c r="V5" s="59"/>
      <c r="W5" s="59"/>
    </row>
    <row r="6" spans="1:23" s="3" customFormat="1" ht="20.100000000000001" customHeight="1" x14ac:dyDescent="0.15">
      <c r="A6" s="59"/>
      <c r="B6" s="65"/>
      <c r="C6" s="65"/>
      <c r="D6" s="65"/>
      <c r="E6" s="65"/>
      <c r="F6" s="65"/>
      <c r="G6" s="59"/>
      <c r="H6" s="59"/>
      <c r="I6" s="59"/>
      <c r="J6" s="59"/>
      <c r="K6" s="59"/>
      <c r="L6" s="59"/>
      <c r="M6" s="117" t="s">
        <v>12</v>
      </c>
      <c r="N6" s="117"/>
      <c r="O6" s="63" t="s">
        <v>7</v>
      </c>
      <c r="P6" s="114" t="str">
        <f>IFERROR(VLOOKUP(記入用!D3,記入用!D3,1,FALSE),"")</f>
        <v>和歌山県電器商業組合</v>
      </c>
      <c r="Q6" s="114"/>
      <c r="R6" s="114"/>
      <c r="S6" s="114" t="str">
        <f>IFERROR(VLOOKUP(記入用!D4,記入用!D4,1,FALSE),"")</f>
        <v>○○支部</v>
      </c>
      <c r="T6" s="114"/>
      <c r="U6" s="114"/>
      <c r="V6" s="114"/>
      <c r="W6" s="114"/>
    </row>
    <row r="7" spans="1:23" s="3" customFormat="1" ht="20.100000000000001" customHeight="1" x14ac:dyDescent="0.15">
      <c r="A7" s="59"/>
      <c r="B7" s="59"/>
      <c r="C7" s="59"/>
      <c r="D7" s="59"/>
      <c r="E7" s="59"/>
      <c r="F7" s="59"/>
      <c r="G7" s="59"/>
      <c r="H7" s="59"/>
      <c r="I7" s="59"/>
      <c r="J7" s="59"/>
      <c r="K7" s="59"/>
      <c r="L7" s="59"/>
      <c r="M7" s="117" t="s">
        <v>13</v>
      </c>
      <c r="N7" s="117"/>
      <c r="O7" s="63" t="s">
        <v>8</v>
      </c>
      <c r="P7" s="114" t="str">
        <f>IFERROR(VLOOKUP(記入用!D5,記入用!D5,1,FALSE),"")</f>
        <v>○○○○</v>
      </c>
      <c r="Q7" s="114"/>
      <c r="R7" s="114"/>
      <c r="S7" s="114"/>
      <c r="T7" s="114"/>
      <c r="U7" s="114"/>
      <c r="V7" s="114"/>
      <c r="W7" s="114"/>
    </row>
    <row r="8" spans="1:23" s="3" customFormat="1" ht="20.100000000000001" customHeight="1" x14ac:dyDescent="0.15">
      <c r="A8" s="59"/>
      <c r="B8" s="59"/>
      <c r="C8" s="59"/>
      <c r="D8" s="59"/>
      <c r="E8" s="59"/>
      <c r="F8" s="59"/>
      <c r="G8" s="59"/>
      <c r="H8" s="59"/>
      <c r="I8" s="59"/>
      <c r="J8" s="59"/>
      <c r="K8" s="59"/>
      <c r="L8" s="59"/>
      <c r="M8" s="117" t="s">
        <v>14</v>
      </c>
      <c r="N8" s="117"/>
      <c r="O8" s="63" t="s">
        <v>9</v>
      </c>
      <c r="P8" s="114" t="str">
        <f>IFERROR(VLOOKUP(記入用!D6,記入用!D6,1,FALSE),"")</f>
        <v>○○　○○</v>
      </c>
      <c r="Q8" s="114"/>
      <c r="R8" s="114"/>
      <c r="S8" s="114"/>
      <c r="T8" s="114"/>
      <c r="U8" s="114"/>
      <c r="V8" s="114"/>
      <c r="W8" s="114"/>
    </row>
    <row r="9" spans="1:23" s="3" customFormat="1" ht="20.100000000000001" customHeight="1" x14ac:dyDescent="0.15">
      <c r="A9" s="59"/>
      <c r="B9" s="59"/>
      <c r="C9" s="59"/>
      <c r="D9" s="59"/>
      <c r="E9" s="59"/>
      <c r="F9" s="59"/>
      <c r="G9" s="59"/>
      <c r="H9" s="59"/>
      <c r="I9" s="59"/>
      <c r="J9" s="59"/>
      <c r="K9" s="59"/>
      <c r="L9" s="59"/>
      <c r="M9" s="117" t="s">
        <v>15</v>
      </c>
      <c r="N9" s="117"/>
      <c r="O9" s="63" t="s">
        <v>10</v>
      </c>
      <c r="P9" s="114" t="str">
        <f>IFERROR(VLOOKUP(記入用!D7,記入用!D7,1,FALSE),"")</f>
        <v>和歌山県○○市○○町1-1</v>
      </c>
      <c r="Q9" s="114"/>
      <c r="R9" s="114"/>
      <c r="S9" s="114"/>
      <c r="T9" s="114"/>
      <c r="U9" s="114"/>
      <c r="V9" s="114"/>
      <c r="W9" s="114"/>
    </row>
    <row r="10" spans="1:23" s="3" customFormat="1" ht="20.100000000000001" customHeight="1" x14ac:dyDescent="0.15">
      <c r="A10" s="59"/>
      <c r="B10" s="59"/>
      <c r="C10" s="59"/>
      <c r="D10" s="59"/>
      <c r="E10" s="59"/>
      <c r="F10" s="59"/>
      <c r="G10" s="59"/>
      <c r="H10" s="59"/>
      <c r="I10" s="59"/>
      <c r="J10" s="59"/>
      <c r="K10" s="59"/>
      <c r="L10" s="59"/>
      <c r="M10" s="117" t="s">
        <v>16</v>
      </c>
      <c r="N10" s="117"/>
      <c r="O10" s="63" t="s">
        <v>11</v>
      </c>
      <c r="P10" s="114" t="str">
        <f>IFERROR(VLOOKUP(記入用!D8,記入用!D8,1,FALSE),"")</f>
        <v>090-1234-5678</v>
      </c>
      <c r="Q10" s="114"/>
      <c r="R10" s="114"/>
      <c r="S10" s="114"/>
      <c r="T10" s="114"/>
      <c r="U10" s="114"/>
      <c r="V10" s="114"/>
      <c r="W10" s="114"/>
    </row>
    <row r="11" spans="1:23" s="3" customFormat="1" ht="20.100000000000001" customHeight="1" x14ac:dyDescent="0.15"/>
    <row r="12" spans="1:23" s="3" customFormat="1" ht="20.100000000000001" customHeight="1" x14ac:dyDescent="0.15">
      <c r="B12" s="7"/>
      <c r="C12" s="7"/>
      <c r="D12" s="7"/>
      <c r="E12" s="7"/>
      <c r="F12" s="7"/>
    </row>
    <row r="13" spans="1:23" ht="30" customHeight="1" x14ac:dyDescent="0.15">
      <c r="B13" s="102" t="s">
        <v>3</v>
      </c>
      <c r="C13" s="102"/>
      <c r="D13" s="102"/>
      <c r="E13" s="102"/>
      <c r="F13" s="102"/>
      <c r="G13" s="102"/>
      <c r="H13" s="102"/>
      <c r="I13" s="102"/>
      <c r="J13" s="102"/>
      <c r="K13" s="102"/>
      <c r="L13" s="102"/>
      <c r="M13" s="102"/>
      <c r="N13" s="102"/>
      <c r="O13" s="102"/>
      <c r="P13" s="102"/>
      <c r="Q13" s="102"/>
      <c r="R13" s="102"/>
      <c r="S13" s="102"/>
      <c r="T13" s="102"/>
      <c r="U13" s="102"/>
      <c r="V13" s="102"/>
      <c r="W13" s="102"/>
    </row>
    <row r="14" spans="1:23" s="3" customFormat="1" ht="20.100000000000001" customHeight="1" x14ac:dyDescent="0.15">
      <c r="B14" s="91" t="s">
        <v>65</v>
      </c>
      <c r="C14" s="91"/>
      <c r="D14" s="94" t="str">
        <f>IFERROR(VLOOKUP(記入用!D11,記入用!D11,1,FALSE),"")</f>
        <v/>
      </c>
      <c r="E14" s="94"/>
      <c r="F14" s="94"/>
      <c r="G14" s="7" t="s">
        <v>66</v>
      </c>
      <c r="H14" s="94" t="str">
        <f>IFERROR(VLOOKUP(記入用!D16,記入用!D16,1,FALSE),"")</f>
        <v/>
      </c>
      <c r="I14" s="94"/>
      <c r="J14" s="94"/>
      <c r="K14" s="94"/>
      <c r="L14" s="7" t="s">
        <v>17</v>
      </c>
      <c r="M14" s="93" t="str">
        <f>IFERROR(VLOOKUP(記入用!D17,記入用!D17,1,FALSE),"")</f>
        <v/>
      </c>
      <c r="N14" s="93"/>
      <c r="O14" s="93"/>
      <c r="P14" s="93"/>
      <c r="Q14" s="91" t="s">
        <v>93</v>
      </c>
      <c r="R14" s="91"/>
      <c r="S14" s="91"/>
      <c r="T14" s="91"/>
      <c r="U14" s="91"/>
      <c r="V14" s="91"/>
      <c r="W14" s="91"/>
    </row>
    <row r="15" spans="1:23" s="10" customFormat="1" ht="60" customHeight="1" x14ac:dyDescent="0.15">
      <c r="B15" s="112" t="s">
        <v>94</v>
      </c>
      <c r="C15" s="112"/>
      <c r="D15" s="112"/>
      <c r="E15" s="112"/>
      <c r="F15" s="112"/>
      <c r="G15" s="112"/>
      <c r="H15" s="112"/>
      <c r="I15" s="112"/>
      <c r="J15" s="112"/>
      <c r="K15" s="112"/>
      <c r="L15" s="112"/>
      <c r="M15" s="112"/>
      <c r="N15" s="112"/>
      <c r="O15" s="112"/>
      <c r="P15" s="112"/>
      <c r="Q15" s="112"/>
      <c r="R15" s="112"/>
      <c r="S15" s="112"/>
      <c r="T15" s="112"/>
      <c r="U15" s="112"/>
      <c r="V15" s="112"/>
      <c r="W15" s="112"/>
    </row>
    <row r="16" spans="1:23" s="3" customFormat="1" ht="20.100000000000001" customHeight="1" x14ac:dyDescent="0.15">
      <c r="B16" s="11"/>
      <c r="C16" s="11"/>
      <c r="D16" s="11"/>
      <c r="E16" s="11"/>
      <c r="F16" s="11"/>
      <c r="G16" s="11"/>
      <c r="H16" s="11"/>
      <c r="I16" s="11"/>
      <c r="J16" s="11"/>
      <c r="K16" s="11"/>
      <c r="L16" s="11"/>
      <c r="M16" s="11"/>
      <c r="N16" s="11"/>
      <c r="O16" s="11"/>
      <c r="P16" s="11"/>
      <c r="Q16" s="11"/>
      <c r="R16" s="11"/>
      <c r="S16" s="11"/>
      <c r="T16" s="11"/>
      <c r="U16" s="11"/>
      <c r="V16" s="11"/>
      <c r="W16" s="11"/>
    </row>
    <row r="17" spans="2:23" ht="30" customHeight="1" x14ac:dyDescent="0.15">
      <c r="B17" s="102" t="s">
        <v>0</v>
      </c>
      <c r="C17" s="102"/>
      <c r="D17" s="102"/>
      <c r="E17" s="102"/>
      <c r="F17" s="102"/>
      <c r="G17" s="102"/>
      <c r="H17" s="102"/>
      <c r="I17" s="102"/>
      <c r="J17" s="102"/>
      <c r="K17" s="102"/>
      <c r="L17" s="102"/>
      <c r="M17" s="102"/>
      <c r="N17" s="102"/>
      <c r="O17" s="102"/>
      <c r="P17" s="102"/>
      <c r="Q17" s="102"/>
      <c r="R17" s="102"/>
      <c r="S17" s="102"/>
      <c r="T17" s="102"/>
      <c r="U17" s="102"/>
      <c r="V17" s="102"/>
      <c r="W17" s="102"/>
    </row>
    <row r="18" spans="2:23" s="3" customFormat="1" ht="20.100000000000001" customHeight="1" x14ac:dyDescent="0.15">
      <c r="B18" s="12" t="s">
        <v>24</v>
      </c>
      <c r="C18" s="103" t="s">
        <v>18</v>
      </c>
      <c r="D18" s="103"/>
      <c r="E18" s="103"/>
      <c r="F18" s="103"/>
      <c r="G18" s="103"/>
      <c r="H18" s="103"/>
      <c r="I18" s="103"/>
      <c r="J18" s="103"/>
      <c r="K18" s="103"/>
      <c r="L18" s="103"/>
      <c r="M18" s="103"/>
      <c r="N18" s="103"/>
      <c r="O18" s="103"/>
      <c r="P18" s="103"/>
      <c r="Q18" s="103"/>
      <c r="R18" s="103"/>
      <c r="S18" s="103"/>
      <c r="T18" s="103"/>
      <c r="U18" s="103"/>
      <c r="V18" s="103"/>
      <c r="W18" s="103"/>
    </row>
    <row r="19" spans="2:23" s="3" customFormat="1" ht="20.100000000000001" customHeight="1" x14ac:dyDescent="0.15">
      <c r="B19" s="9"/>
      <c r="C19" s="97" t="s">
        <v>40</v>
      </c>
      <c r="D19" s="97"/>
      <c r="E19" s="7" t="s">
        <v>11</v>
      </c>
      <c r="F19" s="118" t="str">
        <f>IFERROR(IF(記入用!$D16="","",VLOOKUP(記入用!$D16,データ!$G$1:$K$6,2,)),"")</f>
        <v/>
      </c>
      <c r="G19" s="118"/>
      <c r="H19" s="118"/>
      <c r="I19" s="118"/>
      <c r="J19" s="118"/>
      <c r="K19" s="118"/>
      <c r="L19" s="118"/>
      <c r="M19" s="118"/>
      <c r="N19" s="118"/>
      <c r="O19" s="118"/>
      <c r="P19" s="118"/>
      <c r="Q19" s="118"/>
      <c r="R19" s="118"/>
      <c r="S19" s="118"/>
      <c r="T19" s="118"/>
      <c r="U19" s="118"/>
      <c r="V19" s="118"/>
      <c r="W19" s="118"/>
    </row>
    <row r="20" spans="2:23" s="3" customFormat="1" ht="20.100000000000001" customHeight="1" x14ac:dyDescent="0.15">
      <c r="B20" s="13"/>
      <c r="C20" s="97" t="s">
        <v>41</v>
      </c>
      <c r="D20" s="97"/>
      <c r="E20" s="7" t="s">
        <v>21</v>
      </c>
      <c r="F20" s="118" t="str">
        <f>IFERROR(IF(記入用!$D16="","",VLOOKUP(記入用!$D16,データ!$G$1:$K$6,3,)),"")</f>
        <v/>
      </c>
      <c r="G20" s="118"/>
      <c r="H20" s="118"/>
      <c r="I20" s="118"/>
      <c r="J20" s="118"/>
      <c r="K20" s="118"/>
      <c r="L20" s="118"/>
      <c r="M20" s="118"/>
      <c r="N20" s="118"/>
      <c r="O20" s="118"/>
      <c r="P20" s="118"/>
      <c r="Q20" s="118"/>
      <c r="R20" s="118"/>
      <c r="S20" s="118"/>
      <c r="T20" s="118"/>
      <c r="U20" s="118"/>
      <c r="V20" s="118"/>
      <c r="W20" s="118"/>
    </row>
    <row r="21" spans="2:23" s="3" customFormat="1" ht="20.100000000000001" customHeight="1" x14ac:dyDescent="0.15">
      <c r="B21" s="9"/>
      <c r="C21" s="97" t="s">
        <v>19</v>
      </c>
      <c r="D21" s="97"/>
      <c r="E21" s="7" t="s">
        <v>20</v>
      </c>
      <c r="F21" s="118" t="str">
        <f>IFERROR(IF(記入用!$D16="","",VLOOKUP(記入用!$D16,データ!$G$1:$K$6,4,)),"")</f>
        <v/>
      </c>
      <c r="G21" s="118"/>
      <c r="H21" s="118"/>
      <c r="I21" s="118"/>
      <c r="J21" s="118"/>
      <c r="K21" s="118"/>
      <c r="L21" s="118"/>
      <c r="M21" s="118"/>
      <c r="N21" s="118"/>
      <c r="O21" s="118"/>
      <c r="P21" s="118"/>
      <c r="Q21" s="118"/>
      <c r="R21" s="118"/>
      <c r="S21" s="118"/>
      <c r="T21" s="118"/>
      <c r="U21" s="118"/>
      <c r="V21" s="118"/>
      <c r="W21" s="118"/>
    </row>
    <row r="22" spans="2:23" s="3" customFormat="1" ht="20.100000000000001" customHeight="1" x14ac:dyDescent="0.15">
      <c r="B22" s="9"/>
      <c r="C22" s="97" t="s">
        <v>22</v>
      </c>
      <c r="D22" s="97"/>
      <c r="E22" s="7" t="s">
        <v>10</v>
      </c>
      <c r="F22" s="118" t="str">
        <f>IFERROR(IF(記入用!$D16="","",VLOOKUP(記入用!$D16,データ!$G$1:$K$6,5,)),"")</f>
        <v/>
      </c>
      <c r="G22" s="118"/>
      <c r="H22" s="118"/>
      <c r="I22" s="118"/>
      <c r="J22" s="118"/>
      <c r="K22" s="118"/>
      <c r="L22" s="118"/>
      <c r="M22" s="118"/>
      <c r="N22" s="118"/>
      <c r="O22" s="118"/>
      <c r="P22" s="118"/>
      <c r="Q22" s="118"/>
      <c r="R22" s="118"/>
      <c r="S22" s="118"/>
      <c r="T22" s="118"/>
      <c r="U22" s="118"/>
      <c r="V22" s="118"/>
      <c r="W22" s="118"/>
    </row>
    <row r="23" spans="2:23" s="3" customFormat="1" ht="20.100000000000001" customHeight="1" x14ac:dyDescent="0.15">
      <c r="B23" s="9" t="s">
        <v>1</v>
      </c>
      <c r="C23" s="9"/>
      <c r="D23" s="9"/>
      <c r="E23" s="9"/>
      <c r="F23" s="9"/>
    </row>
    <row r="24" spans="2:23" s="3" customFormat="1" ht="20.100000000000001" customHeight="1" x14ac:dyDescent="0.15">
      <c r="B24" s="14" t="s">
        <v>23</v>
      </c>
      <c r="C24" s="91" t="s">
        <v>25</v>
      </c>
      <c r="D24" s="91"/>
      <c r="E24" s="91"/>
      <c r="F24" s="91"/>
      <c r="G24" s="91"/>
      <c r="H24" s="91"/>
      <c r="I24" s="91"/>
      <c r="J24" s="91"/>
      <c r="K24" s="91"/>
      <c r="L24" s="91"/>
      <c r="M24" s="91"/>
      <c r="N24" s="91"/>
      <c r="O24" s="91"/>
      <c r="P24" s="91"/>
      <c r="Q24" s="91"/>
      <c r="R24" s="91"/>
      <c r="S24" s="91"/>
      <c r="T24" s="91"/>
      <c r="U24" s="91"/>
      <c r="V24" s="91"/>
      <c r="W24" s="91"/>
    </row>
    <row r="25" spans="2:23" s="3" customFormat="1" ht="20.100000000000001" customHeight="1" x14ac:dyDescent="0.15">
      <c r="B25" s="9"/>
      <c r="C25" s="97" t="s">
        <v>26</v>
      </c>
      <c r="D25" s="97"/>
      <c r="E25" s="7" t="s">
        <v>21</v>
      </c>
      <c r="F25" s="98" t="str">
        <f>F59</f>
        <v/>
      </c>
      <c r="G25" s="98"/>
      <c r="H25" s="98"/>
      <c r="I25" s="98"/>
      <c r="J25" s="98"/>
      <c r="K25" s="98"/>
      <c r="L25" s="98"/>
      <c r="M25" s="98"/>
      <c r="N25" s="98"/>
      <c r="O25" s="98"/>
      <c r="P25" s="98"/>
      <c r="Q25" s="98"/>
      <c r="R25" s="98"/>
      <c r="S25" s="98"/>
      <c r="T25" s="98"/>
      <c r="U25" s="98"/>
      <c r="V25" s="98"/>
      <c r="W25" s="98"/>
    </row>
    <row r="26" spans="2:23" s="3" customFormat="1" ht="20.100000000000001" customHeight="1" x14ac:dyDescent="0.15">
      <c r="B26" s="9"/>
      <c r="C26" s="97" t="s">
        <v>27</v>
      </c>
      <c r="D26" s="97"/>
      <c r="E26" s="7" t="s">
        <v>28</v>
      </c>
      <c r="F26" s="95" t="str">
        <f>IFERROR(VLOOKUP(記入用!D13,記入用!D13,1,FALSE),"")</f>
        <v/>
      </c>
      <c r="G26" s="95"/>
      <c r="H26" s="95"/>
      <c r="I26" s="95"/>
      <c r="J26" s="95"/>
      <c r="K26" s="95"/>
      <c r="L26" s="95"/>
      <c r="M26" s="95"/>
      <c r="N26" s="95"/>
      <c r="O26" s="95"/>
      <c r="P26" s="95"/>
      <c r="Q26" s="95"/>
      <c r="R26" s="95"/>
      <c r="S26" s="95"/>
      <c r="T26" s="95"/>
      <c r="U26" s="95"/>
      <c r="V26" s="95"/>
      <c r="W26" s="95"/>
    </row>
    <row r="27" spans="2:23" s="3" customFormat="1" ht="20.100000000000001" customHeight="1" x14ac:dyDescent="0.15">
      <c r="B27" s="9"/>
      <c r="C27" s="97" t="s">
        <v>19</v>
      </c>
      <c r="D27" s="97"/>
      <c r="E27" s="7" t="s">
        <v>29</v>
      </c>
      <c r="F27" s="95" t="str">
        <f>IFERROR(VLOOKUP(記入用!D14,記入用!D14,1,FALSE),"")</f>
        <v/>
      </c>
      <c r="G27" s="95"/>
      <c r="H27" s="95"/>
      <c r="I27" s="95"/>
      <c r="J27" s="95"/>
      <c r="K27" s="95"/>
      <c r="L27" s="95"/>
      <c r="M27" s="95"/>
      <c r="N27" s="95"/>
      <c r="O27" s="95"/>
      <c r="P27" s="95"/>
      <c r="Q27" s="95"/>
      <c r="R27" s="95"/>
      <c r="S27" s="95"/>
      <c r="T27" s="95"/>
      <c r="U27" s="95"/>
      <c r="V27" s="95"/>
      <c r="W27" s="95"/>
    </row>
    <row r="28" spans="2:23" s="3" customFormat="1" ht="20.100000000000001" customHeight="1" x14ac:dyDescent="0.15">
      <c r="B28" s="9"/>
      <c r="C28" s="97" t="s">
        <v>22</v>
      </c>
      <c r="D28" s="97"/>
      <c r="E28" s="7" t="s">
        <v>21</v>
      </c>
      <c r="F28" s="95" t="str">
        <f>IFERROR(VLOOKUP(記入用!D15,記入用!D15,1,FALSE),"")</f>
        <v/>
      </c>
      <c r="G28" s="95"/>
      <c r="H28" s="95"/>
      <c r="I28" s="95"/>
      <c r="J28" s="95"/>
      <c r="K28" s="95"/>
      <c r="L28" s="95"/>
      <c r="M28" s="95"/>
      <c r="N28" s="95"/>
      <c r="O28" s="95"/>
      <c r="P28" s="95"/>
      <c r="Q28" s="95"/>
      <c r="R28" s="95"/>
      <c r="S28" s="95"/>
      <c r="T28" s="95"/>
      <c r="U28" s="95"/>
      <c r="V28" s="95"/>
      <c r="W28" s="95"/>
    </row>
    <row r="29" spans="2:23" s="3" customFormat="1" ht="20.100000000000001" customHeight="1" x14ac:dyDescent="0.15">
      <c r="B29" s="9"/>
      <c r="C29" s="9"/>
      <c r="D29" s="9"/>
      <c r="E29" s="9"/>
      <c r="F29" s="9"/>
    </row>
    <row r="30" spans="2:23" s="3" customFormat="1" ht="20.100000000000001" customHeight="1" x14ac:dyDescent="0.15">
      <c r="B30" s="14" t="s">
        <v>34</v>
      </c>
      <c r="C30" s="107" t="s">
        <v>47</v>
      </c>
      <c r="D30" s="107"/>
      <c r="E30" s="107"/>
      <c r="F30" s="107"/>
      <c r="G30" s="107"/>
      <c r="H30" s="107"/>
      <c r="I30" s="107"/>
      <c r="J30" s="107"/>
      <c r="K30" s="107"/>
      <c r="L30" s="107"/>
      <c r="M30" s="107"/>
      <c r="N30" s="107"/>
      <c r="O30" s="107"/>
      <c r="P30" s="107"/>
      <c r="Q30" s="107"/>
      <c r="R30" s="107"/>
      <c r="S30" s="107"/>
      <c r="T30" s="107"/>
      <c r="U30" s="107"/>
      <c r="V30" s="107"/>
      <c r="W30" s="107"/>
    </row>
    <row r="31" spans="2:23" s="3" customFormat="1" ht="20.100000000000001" customHeight="1" x14ac:dyDescent="0.15">
      <c r="C31" s="15" t="s">
        <v>33</v>
      </c>
      <c r="D31" s="107" t="s">
        <v>30</v>
      </c>
      <c r="E31" s="107"/>
      <c r="F31" s="107"/>
      <c r="G31" s="107"/>
      <c r="H31" s="107"/>
      <c r="I31" s="107"/>
      <c r="J31" s="107"/>
      <c r="K31" s="107"/>
      <c r="L31" s="107"/>
      <c r="M31" s="107"/>
      <c r="N31" s="107"/>
      <c r="O31" s="107"/>
      <c r="P31" s="107"/>
      <c r="Q31" s="107"/>
      <c r="R31" s="107"/>
      <c r="S31" s="107"/>
      <c r="T31" s="107"/>
      <c r="U31" s="107"/>
      <c r="V31" s="107"/>
      <c r="W31" s="107"/>
    </row>
    <row r="32" spans="2:23" s="3" customFormat="1" ht="20.100000000000001" customHeight="1" x14ac:dyDescent="0.15">
      <c r="D32" s="3" t="s">
        <v>48</v>
      </c>
      <c r="E32" s="99" t="str">
        <f>IFERROR(VLOOKUP(記入用!E22,記入用!E22,1,FALSE),"")</f>
        <v/>
      </c>
      <c r="F32" s="99"/>
      <c r="G32" s="99"/>
      <c r="H32" s="16" t="str">
        <f>IFERROR(VLOOKUP(記入用!G22,記入用!G22,1,FALSE),"")</f>
        <v/>
      </c>
      <c r="I32" s="17" t="str">
        <f>IFERROR(VLOOKUP(記入用!I22,記入用!I22,1,FALSE),"")</f>
        <v/>
      </c>
      <c r="J32" s="7" t="s">
        <v>82</v>
      </c>
      <c r="K32" s="16" t="str">
        <f>IFERROR(VLOOKUP(記入用!L22,記入用!L22,1,FALSE),"")</f>
        <v/>
      </c>
      <c r="L32" s="17" t="str">
        <f>IFERROR(VLOOKUP(記入用!N22,記入用!N22,1,FALSE),"")</f>
        <v/>
      </c>
      <c r="M32" s="92" t="s">
        <v>49</v>
      </c>
      <c r="N32" s="92"/>
      <c r="O32" s="94" t="str">
        <f>IFERROR(VLOOKUP(記入用!D16,記入用!D16,1,FALSE),"")</f>
        <v/>
      </c>
      <c r="P32" s="94"/>
      <c r="Q32" s="94"/>
      <c r="R32" s="7" t="s">
        <v>50</v>
      </c>
      <c r="S32" s="93" t="str">
        <f>IFERROR(VLOOKUP(記入用!D17,記入用!D17,1,FALSE),"")</f>
        <v/>
      </c>
      <c r="T32" s="93"/>
      <c r="U32" s="93"/>
      <c r="V32" s="93"/>
      <c r="W32" s="93"/>
    </row>
    <row r="33" spans="2:23" s="3" customFormat="1" ht="20.100000000000001" customHeight="1" x14ac:dyDescent="0.15">
      <c r="D33" s="109" t="str">
        <f>IFERROR(VLOOKUP(記入用!D18,記入用!D18,1,FALSE),"")</f>
        <v/>
      </c>
      <c r="E33" s="109"/>
      <c r="F33" s="109"/>
      <c r="G33" s="109"/>
      <c r="H33" s="92" t="s">
        <v>51</v>
      </c>
      <c r="I33" s="92"/>
      <c r="J33" s="108" t="str">
        <f>IFERROR(VLOOKUP(記入用!D19,記入用!D19,1,FALSE),"")</f>
        <v/>
      </c>
      <c r="K33" s="108"/>
      <c r="L33" s="108"/>
      <c r="M33" s="92" t="s">
        <v>52</v>
      </c>
      <c r="N33" s="92"/>
      <c r="O33" s="92"/>
      <c r="P33" s="92"/>
      <c r="Q33" s="92"/>
      <c r="R33" s="94" t="str">
        <f>IFERROR(VLOOKUP(記入用!D23,記入用!D23,1,FALSE),"")</f>
        <v/>
      </c>
      <c r="S33" s="94"/>
      <c r="T33" s="94"/>
      <c r="U33" s="94"/>
      <c r="V33" s="94"/>
      <c r="W33" s="94"/>
    </row>
    <row r="34" spans="2:23" s="3" customFormat="1" ht="60" customHeight="1" x14ac:dyDescent="0.15">
      <c r="D34" s="104" t="s">
        <v>53</v>
      </c>
      <c r="E34" s="104"/>
      <c r="F34" s="104"/>
      <c r="G34" s="104"/>
      <c r="H34" s="104"/>
      <c r="I34" s="104"/>
      <c r="J34" s="104"/>
      <c r="K34" s="104"/>
      <c r="L34" s="104"/>
      <c r="M34" s="104"/>
      <c r="N34" s="104"/>
      <c r="O34" s="104"/>
      <c r="P34" s="104"/>
      <c r="Q34" s="104"/>
      <c r="R34" s="104"/>
      <c r="S34" s="104"/>
      <c r="T34" s="104"/>
      <c r="U34" s="104"/>
      <c r="V34" s="104"/>
      <c r="W34" s="104"/>
    </row>
    <row r="35" spans="2:23" s="3" customFormat="1" ht="20.100000000000001" customHeight="1" x14ac:dyDescent="0.15">
      <c r="C35" s="15" t="s">
        <v>32</v>
      </c>
      <c r="D35" s="91" t="s">
        <v>31</v>
      </c>
      <c r="E35" s="91"/>
      <c r="F35" s="91"/>
      <c r="G35" s="91"/>
      <c r="H35" s="91"/>
      <c r="I35" s="91"/>
      <c r="J35" s="91"/>
      <c r="K35" s="91"/>
      <c r="L35" s="91"/>
      <c r="M35" s="91"/>
      <c r="N35" s="91"/>
      <c r="O35" s="91"/>
      <c r="P35" s="91"/>
      <c r="Q35" s="91"/>
      <c r="R35" s="91"/>
      <c r="S35" s="91"/>
      <c r="T35" s="91"/>
      <c r="U35" s="91"/>
      <c r="V35" s="91"/>
      <c r="W35" s="91"/>
    </row>
    <row r="36" spans="2:23" s="3" customFormat="1" ht="60" customHeight="1" x14ac:dyDescent="0.15">
      <c r="D36" s="101" t="s">
        <v>54</v>
      </c>
      <c r="E36" s="101"/>
      <c r="F36" s="101"/>
      <c r="G36" s="101"/>
      <c r="H36" s="101"/>
      <c r="I36" s="101"/>
      <c r="J36" s="101"/>
      <c r="K36" s="101"/>
      <c r="L36" s="101"/>
      <c r="M36" s="101"/>
      <c r="N36" s="101"/>
      <c r="O36" s="101"/>
      <c r="P36" s="101"/>
      <c r="Q36" s="101"/>
      <c r="R36" s="101"/>
      <c r="S36" s="101"/>
      <c r="T36" s="101"/>
      <c r="U36" s="101"/>
      <c r="V36" s="101"/>
      <c r="W36" s="101"/>
    </row>
    <row r="37" spans="2:23" s="3" customFormat="1" ht="20.100000000000001" customHeight="1" x14ac:dyDescent="0.15">
      <c r="B37" s="9"/>
      <c r="C37" s="9"/>
      <c r="D37" s="9"/>
      <c r="E37" s="9"/>
      <c r="F37" s="9"/>
    </row>
    <row r="38" spans="2:23" ht="20.100000000000001" customHeight="1" x14ac:dyDescent="0.15">
      <c r="B38" s="3"/>
      <c r="C38" s="92" t="s">
        <v>35</v>
      </c>
      <c r="D38" s="92"/>
      <c r="E38" s="94" t="str">
        <f>IFERROR(VLOOKUP(記入用!D23,記入用!D23,1,FALSE),"")</f>
        <v/>
      </c>
      <c r="F38" s="94"/>
      <c r="G38" s="94"/>
      <c r="H38" s="94"/>
      <c r="I38" s="94"/>
      <c r="J38" s="18" t="s">
        <v>88</v>
      </c>
      <c r="K38" s="16" t="str">
        <f>IFERROR(VLOOKUP(記入用!G24,記入用!G24,1,FALSE),"")</f>
        <v/>
      </c>
      <c r="L38" s="17" t="str">
        <f>IFERROR(VLOOKUP(記入用!I24,記入用!I24,1,FALSE),"")</f>
        <v/>
      </c>
      <c r="M38" s="100" t="s">
        <v>89</v>
      </c>
      <c r="N38" s="100"/>
      <c r="O38" s="91" t="s">
        <v>59</v>
      </c>
      <c r="P38" s="91"/>
      <c r="Q38" s="91"/>
      <c r="R38" s="91"/>
      <c r="S38" s="91"/>
      <c r="T38" s="91"/>
      <c r="U38" s="91"/>
      <c r="V38" s="91"/>
      <c r="W38" s="91"/>
    </row>
    <row r="41" spans="2:23" ht="56.85" customHeight="1" x14ac:dyDescent="0.15">
      <c r="B41" s="113" t="s">
        <v>36</v>
      </c>
      <c r="C41" s="113"/>
      <c r="D41" s="113"/>
      <c r="E41" s="113"/>
      <c r="F41" s="113"/>
      <c r="G41" s="113"/>
      <c r="H41" s="113"/>
      <c r="I41" s="113"/>
      <c r="J41" s="113"/>
      <c r="K41" s="113"/>
      <c r="L41" s="113"/>
      <c r="M41" s="113"/>
      <c r="N41" s="113"/>
      <c r="O41" s="113"/>
      <c r="P41" s="113"/>
      <c r="Q41" s="113"/>
      <c r="R41" s="113"/>
      <c r="S41" s="113"/>
      <c r="T41" s="113"/>
      <c r="U41" s="113"/>
      <c r="V41" s="113"/>
      <c r="W41" s="113"/>
    </row>
    <row r="42" spans="2:23" ht="20.100000000000001" customHeight="1" x14ac:dyDescent="0.15">
      <c r="Q42" s="4" t="s">
        <v>140</v>
      </c>
      <c r="R42" s="5" t="str">
        <f>IFERROR(VLOOKUP(記入用!E25,記入用!E25,1,FALSE),"")</f>
        <v/>
      </c>
      <c r="S42" s="6" t="s">
        <v>4</v>
      </c>
      <c r="T42" s="5" t="str">
        <f>IFERROR(VLOOKUP(記入用!G25,記入用!G25,1,FALSE),"")</f>
        <v/>
      </c>
      <c r="U42" s="7" t="s">
        <v>5</v>
      </c>
      <c r="V42" s="5" t="str">
        <f>IFERROR(VLOOKUP(記入用!I25,記入用!I25,1,FALSE),"")</f>
        <v/>
      </c>
      <c r="W42" s="7" t="s">
        <v>6</v>
      </c>
    </row>
    <row r="43" spans="2:23" ht="20.100000000000001" customHeight="1" x14ac:dyDescent="0.15">
      <c r="B43" s="111" t="str">
        <f>IFERROR(VLOOKUP(記入用!#REF!,記入用!#REF!,1,FALSE),"")</f>
        <v/>
      </c>
      <c r="C43" s="111"/>
      <c r="D43" s="111"/>
      <c r="E43" s="111"/>
      <c r="F43" s="111"/>
      <c r="G43" s="111"/>
      <c r="H43" s="111"/>
      <c r="I43" s="111"/>
      <c r="J43" s="111"/>
      <c r="K43" s="111"/>
      <c r="L43" s="111"/>
      <c r="M43" s="111"/>
      <c r="N43" s="3"/>
    </row>
    <row r="44" spans="2:23" ht="20.100000000000001" customHeight="1" x14ac:dyDescent="0.15">
      <c r="B44" s="107"/>
      <c r="C44" s="107"/>
      <c r="D44" s="107"/>
      <c r="E44" s="107"/>
      <c r="F44" s="107"/>
      <c r="G44" s="107"/>
      <c r="H44" s="107"/>
      <c r="I44" s="107"/>
      <c r="J44" s="107"/>
      <c r="K44" s="107"/>
      <c r="L44" s="107"/>
      <c r="M44" s="107"/>
      <c r="N44" s="8"/>
    </row>
    <row r="45" spans="2:23" s="3" customFormat="1" ht="20.100000000000001" customHeight="1" x14ac:dyDescent="0.15">
      <c r="B45" s="9"/>
      <c r="C45" s="9"/>
      <c r="D45" s="9"/>
      <c r="E45" s="9"/>
      <c r="F45" s="9"/>
      <c r="M45" s="119" t="s">
        <v>12</v>
      </c>
      <c r="N45" s="119"/>
      <c r="O45" s="7" t="s">
        <v>7</v>
      </c>
      <c r="P45" s="100" t="str">
        <f>IFERROR(VLOOKUP(記入用!D3,記入用!D3,1,FALSE),"")</f>
        <v>和歌山県電器商業組合</v>
      </c>
      <c r="Q45" s="100"/>
      <c r="R45" s="100"/>
      <c r="S45" s="95" t="str">
        <f>IFERROR(VLOOKUP(記入用!D4,記入用!D4,1,FALSE),"")</f>
        <v>○○支部</v>
      </c>
      <c r="T45" s="95"/>
      <c r="U45" s="95"/>
      <c r="V45" s="95"/>
      <c r="W45" s="95"/>
    </row>
    <row r="46" spans="2:23" s="3" customFormat="1" ht="20.100000000000001" customHeight="1" x14ac:dyDescent="0.15">
      <c r="M46" s="119" t="s">
        <v>13</v>
      </c>
      <c r="N46" s="119"/>
      <c r="O46" s="7" t="s">
        <v>7</v>
      </c>
      <c r="P46" s="95" t="str">
        <f>IFERROR(VLOOKUP(記入用!D5,記入用!D5,1,FALSE),"")</f>
        <v>○○○○</v>
      </c>
      <c r="Q46" s="95"/>
      <c r="R46" s="95"/>
      <c r="S46" s="95"/>
      <c r="T46" s="95"/>
      <c r="U46" s="95"/>
      <c r="V46" s="95"/>
      <c r="W46" s="95"/>
    </row>
    <row r="47" spans="2:23" s="3" customFormat="1" ht="20.100000000000001" customHeight="1" x14ac:dyDescent="0.15">
      <c r="M47" s="119" t="s">
        <v>14</v>
      </c>
      <c r="N47" s="119"/>
      <c r="O47" s="7" t="s">
        <v>9</v>
      </c>
      <c r="P47" s="95" t="str">
        <f>IFERROR(VLOOKUP(記入用!D6,記入用!D6,1,FALSE),"")</f>
        <v>○○　○○</v>
      </c>
      <c r="Q47" s="95"/>
      <c r="R47" s="95"/>
      <c r="S47" s="95"/>
      <c r="T47" s="95"/>
      <c r="U47" s="95"/>
      <c r="V47" s="95"/>
      <c r="W47" s="95"/>
    </row>
    <row r="48" spans="2:23" s="3" customFormat="1" ht="20.100000000000001" customHeight="1" x14ac:dyDescent="0.15">
      <c r="M48" s="119" t="s">
        <v>15</v>
      </c>
      <c r="N48" s="119"/>
      <c r="O48" s="7" t="s">
        <v>10</v>
      </c>
      <c r="P48" s="95" t="str">
        <f>IFERROR(VLOOKUP(記入用!D7,記入用!D7,1,FALSE),"")</f>
        <v>和歌山県○○市○○町1-1</v>
      </c>
      <c r="Q48" s="95"/>
      <c r="R48" s="95"/>
      <c r="S48" s="95"/>
      <c r="T48" s="95"/>
      <c r="U48" s="95"/>
      <c r="V48" s="95"/>
      <c r="W48" s="95"/>
    </row>
    <row r="49" spans="2:23" s="3" customFormat="1" ht="20.100000000000001" customHeight="1" x14ac:dyDescent="0.15">
      <c r="M49" s="119" t="s">
        <v>16</v>
      </c>
      <c r="N49" s="119"/>
      <c r="O49" s="7" t="s">
        <v>11</v>
      </c>
      <c r="P49" s="95" t="str">
        <f>IFERROR(VLOOKUP(記入用!D8,記入用!D8,1,FALSE),"")</f>
        <v>090-1234-5678</v>
      </c>
      <c r="Q49" s="95"/>
      <c r="R49" s="95"/>
      <c r="S49" s="95"/>
      <c r="T49" s="95"/>
      <c r="U49" s="95"/>
      <c r="V49" s="95"/>
      <c r="W49" s="95"/>
    </row>
    <row r="50" spans="2:23" ht="20.100000000000001" customHeight="1" x14ac:dyDescent="0.15">
      <c r="B50" s="3"/>
      <c r="C50" s="3"/>
      <c r="D50" s="3"/>
      <c r="E50" s="3"/>
      <c r="F50" s="3"/>
      <c r="G50" s="3"/>
      <c r="H50" s="3"/>
      <c r="I50" s="3"/>
      <c r="J50" s="3"/>
      <c r="K50" s="3"/>
      <c r="L50" s="3"/>
      <c r="M50" s="3"/>
      <c r="N50" s="3"/>
      <c r="O50" s="3"/>
      <c r="P50" s="3"/>
      <c r="Q50" s="3"/>
      <c r="R50" s="3"/>
      <c r="S50" s="3"/>
      <c r="T50" s="3"/>
      <c r="U50" s="3"/>
      <c r="V50" s="3"/>
      <c r="W50" s="3"/>
    </row>
    <row r="51" spans="2:23" ht="20.100000000000001" customHeight="1" x14ac:dyDescent="0.15">
      <c r="B51" s="7"/>
      <c r="C51" s="7"/>
      <c r="D51" s="7"/>
      <c r="E51" s="7"/>
      <c r="F51" s="7"/>
      <c r="G51" s="3"/>
      <c r="H51" s="3"/>
      <c r="I51" s="3"/>
      <c r="J51" s="3"/>
      <c r="K51" s="3"/>
      <c r="L51" s="3"/>
      <c r="M51" s="3"/>
      <c r="N51" s="3"/>
      <c r="O51" s="3"/>
      <c r="P51" s="3"/>
      <c r="Q51" s="3"/>
      <c r="R51" s="3"/>
      <c r="S51" s="3"/>
      <c r="T51" s="3"/>
      <c r="U51" s="3"/>
      <c r="V51" s="3"/>
      <c r="W51" s="3"/>
    </row>
    <row r="52" spans="2:23" ht="30" customHeight="1" x14ac:dyDescent="0.15">
      <c r="B52" s="102" t="s">
        <v>3</v>
      </c>
      <c r="C52" s="102"/>
      <c r="D52" s="102"/>
      <c r="E52" s="102"/>
      <c r="F52" s="102"/>
      <c r="G52" s="102"/>
      <c r="H52" s="102"/>
      <c r="I52" s="102"/>
      <c r="J52" s="102"/>
      <c r="K52" s="102"/>
      <c r="L52" s="102"/>
      <c r="M52" s="102"/>
      <c r="N52" s="102"/>
      <c r="O52" s="102"/>
      <c r="P52" s="102"/>
      <c r="Q52" s="102"/>
      <c r="R52" s="102"/>
      <c r="S52" s="102"/>
      <c r="T52" s="102"/>
      <c r="U52" s="102"/>
      <c r="V52" s="102"/>
      <c r="W52" s="102"/>
    </row>
    <row r="53" spans="2:23" ht="20.100000000000001" customHeight="1" x14ac:dyDescent="0.15">
      <c r="B53" s="91" t="s">
        <v>37</v>
      </c>
      <c r="C53" s="91"/>
      <c r="D53" s="91"/>
      <c r="E53" s="94" t="str">
        <f>IFERROR(VLOOKUP(記入用!D16,記入用!D16,1,FALSE),"")</f>
        <v/>
      </c>
      <c r="F53" s="94"/>
      <c r="G53" s="94"/>
      <c r="H53" s="94"/>
      <c r="I53" s="94"/>
      <c r="J53" s="19" t="s">
        <v>17</v>
      </c>
      <c r="K53" s="93" t="str">
        <f>IFERROR(VLOOKUP(記入用!D17,記入用!D17,1,FALSE),"")</f>
        <v/>
      </c>
      <c r="L53" s="93"/>
      <c r="M53" s="93"/>
      <c r="N53" s="91" t="s">
        <v>83</v>
      </c>
      <c r="O53" s="91"/>
      <c r="P53" s="91"/>
      <c r="Q53" s="91"/>
      <c r="R53" s="91"/>
      <c r="S53" s="91"/>
      <c r="T53" s="91"/>
      <c r="U53" s="91"/>
      <c r="V53" s="91"/>
      <c r="W53" s="91"/>
    </row>
    <row r="54" spans="2:23" ht="60" customHeight="1" x14ac:dyDescent="0.15">
      <c r="B54" s="104" t="s">
        <v>55</v>
      </c>
      <c r="C54" s="104"/>
      <c r="D54" s="104"/>
      <c r="E54" s="104"/>
      <c r="F54" s="104"/>
      <c r="G54" s="104"/>
      <c r="H54" s="104"/>
      <c r="I54" s="104"/>
      <c r="J54" s="104"/>
      <c r="K54" s="104"/>
      <c r="L54" s="104"/>
      <c r="M54" s="104"/>
      <c r="N54" s="104"/>
      <c r="O54" s="104"/>
      <c r="P54" s="104"/>
      <c r="Q54" s="104"/>
      <c r="R54" s="104"/>
      <c r="S54" s="104"/>
      <c r="T54" s="104"/>
      <c r="U54" s="104"/>
      <c r="V54" s="104"/>
      <c r="W54" s="104"/>
    </row>
    <row r="55" spans="2:23" ht="20.100000000000001" customHeight="1" x14ac:dyDescent="0.15">
      <c r="B55" s="10"/>
      <c r="C55" s="10"/>
      <c r="D55" s="10"/>
      <c r="E55" s="10"/>
      <c r="F55" s="10"/>
      <c r="G55" s="10"/>
      <c r="H55" s="10"/>
      <c r="I55" s="10"/>
      <c r="J55" s="10"/>
      <c r="K55" s="10"/>
      <c r="L55" s="10"/>
      <c r="M55" s="10"/>
      <c r="N55" s="10"/>
      <c r="O55" s="10"/>
      <c r="P55" s="10"/>
      <c r="Q55" s="10"/>
      <c r="R55" s="10"/>
      <c r="S55" s="10"/>
      <c r="T55" s="10"/>
      <c r="U55" s="10"/>
      <c r="V55" s="10"/>
      <c r="W55" s="10"/>
    </row>
    <row r="56" spans="2:23" ht="30" customHeight="1" x14ac:dyDescent="0.15">
      <c r="B56" s="102" t="s">
        <v>0</v>
      </c>
      <c r="C56" s="102"/>
      <c r="D56" s="102"/>
      <c r="E56" s="102"/>
      <c r="F56" s="102"/>
      <c r="G56" s="102"/>
      <c r="H56" s="102"/>
      <c r="I56" s="102"/>
      <c r="J56" s="102"/>
      <c r="K56" s="102"/>
      <c r="L56" s="102"/>
      <c r="M56" s="102"/>
      <c r="N56" s="102"/>
      <c r="O56" s="102"/>
      <c r="P56" s="102"/>
      <c r="Q56" s="102"/>
      <c r="R56" s="102"/>
      <c r="S56" s="102"/>
      <c r="T56" s="102"/>
      <c r="U56" s="102"/>
      <c r="V56" s="102"/>
      <c r="W56" s="102"/>
    </row>
    <row r="57" spans="2:23" ht="20.100000000000001" customHeight="1" x14ac:dyDescent="0.15">
      <c r="B57" s="12" t="s">
        <v>24</v>
      </c>
      <c r="C57" s="103" t="s">
        <v>38</v>
      </c>
      <c r="D57" s="103"/>
      <c r="E57" s="103"/>
      <c r="F57" s="103"/>
      <c r="G57" s="103"/>
      <c r="H57" s="103"/>
      <c r="I57" s="103"/>
      <c r="J57" s="103"/>
      <c r="K57" s="103"/>
      <c r="L57" s="103"/>
      <c r="M57" s="103"/>
      <c r="N57" s="103"/>
      <c r="O57" s="103"/>
      <c r="P57" s="103"/>
      <c r="Q57" s="103"/>
      <c r="R57" s="103"/>
      <c r="S57" s="103"/>
      <c r="T57" s="103"/>
      <c r="U57" s="103"/>
      <c r="V57" s="103"/>
      <c r="W57" s="103"/>
    </row>
    <row r="58" spans="2:23" ht="20.100000000000001" customHeight="1" x14ac:dyDescent="0.15">
      <c r="B58" s="12"/>
      <c r="C58" s="104" t="s">
        <v>44</v>
      </c>
      <c r="D58" s="104"/>
      <c r="E58" s="104"/>
      <c r="F58" s="104"/>
      <c r="G58" s="104"/>
      <c r="H58" s="104"/>
      <c r="I58" s="104"/>
      <c r="J58" s="104"/>
      <c r="K58" s="104"/>
      <c r="L58" s="104"/>
      <c r="M58" s="104"/>
      <c r="N58" s="104"/>
      <c r="O58" s="104"/>
      <c r="P58" s="104"/>
      <c r="Q58" s="104"/>
      <c r="R58" s="104"/>
      <c r="S58" s="104"/>
      <c r="T58" s="104"/>
      <c r="U58" s="104"/>
      <c r="V58" s="104"/>
      <c r="W58" s="104"/>
    </row>
    <row r="59" spans="2:23" ht="20.100000000000001" customHeight="1" x14ac:dyDescent="0.15">
      <c r="B59" s="9"/>
      <c r="C59" s="97" t="s">
        <v>26</v>
      </c>
      <c r="D59" s="97"/>
      <c r="E59" s="7" t="s">
        <v>7</v>
      </c>
      <c r="F59" s="96" t="str">
        <f>IFERROR(IF(記入用!$D12="","",VLOOKUP(記入用!$D12,データ!$A$1:$E$30,1,)),"")</f>
        <v/>
      </c>
      <c r="G59" s="96"/>
      <c r="H59" s="96"/>
      <c r="I59" s="96"/>
      <c r="J59" s="96"/>
      <c r="K59" s="96"/>
      <c r="L59" s="96"/>
      <c r="M59" s="96"/>
      <c r="N59" s="96"/>
      <c r="O59" s="96"/>
      <c r="P59" s="96"/>
      <c r="Q59" s="96"/>
      <c r="R59" s="96"/>
      <c r="S59" s="96"/>
      <c r="T59" s="96"/>
      <c r="U59" s="96"/>
      <c r="V59" s="96"/>
      <c r="W59" s="96"/>
    </row>
    <row r="60" spans="2:23" ht="20.100000000000001" customHeight="1" x14ac:dyDescent="0.15">
      <c r="B60" s="9"/>
      <c r="C60" s="97" t="s">
        <v>27</v>
      </c>
      <c r="D60" s="97"/>
      <c r="E60" s="7" t="s">
        <v>7</v>
      </c>
      <c r="F60" s="95" t="str">
        <f>IFERROR(VLOOKUP(記入用!D13,記入用!D13,1,FALSE),"")</f>
        <v/>
      </c>
      <c r="G60" s="95"/>
      <c r="H60" s="95"/>
      <c r="I60" s="95"/>
      <c r="J60" s="95"/>
      <c r="K60" s="95"/>
      <c r="L60" s="95"/>
      <c r="M60" s="95"/>
      <c r="N60" s="95"/>
      <c r="O60" s="95"/>
      <c r="P60" s="95"/>
      <c r="Q60" s="95"/>
      <c r="R60" s="95"/>
      <c r="S60" s="95"/>
      <c r="T60" s="95"/>
      <c r="U60" s="95"/>
      <c r="V60" s="95"/>
      <c r="W60" s="95"/>
    </row>
    <row r="61" spans="2:23" ht="20.100000000000001" customHeight="1" x14ac:dyDescent="0.15">
      <c r="B61" s="9"/>
      <c r="C61" s="97" t="s">
        <v>19</v>
      </c>
      <c r="D61" s="97"/>
      <c r="E61" s="7" t="s">
        <v>7</v>
      </c>
      <c r="F61" s="95" t="str">
        <f>IFERROR(VLOOKUP(記入用!D14,記入用!D14,1,FALSE),"")</f>
        <v/>
      </c>
      <c r="G61" s="95"/>
      <c r="H61" s="95"/>
      <c r="I61" s="95"/>
      <c r="J61" s="95"/>
      <c r="K61" s="95"/>
      <c r="L61" s="95"/>
      <c r="M61" s="95"/>
      <c r="N61" s="95"/>
      <c r="O61" s="95"/>
      <c r="P61" s="95"/>
      <c r="Q61" s="95"/>
      <c r="R61" s="95"/>
      <c r="S61" s="95"/>
      <c r="T61" s="95"/>
      <c r="U61" s="95"/>
      <c r="V61" s="95"/>
      <c r="W61" s="95"/>
    </row>
    <row r="62" spans="2:23" ht="20.100000000000001" customHeight="1" x14ac:dyDescent="0.15">
      <c r="B62" s="9"/>
      <c r="C62" s="97" t="s">
        <v>22</v>
      </c>
      <c r="D62" s="97"/>
      <c r="E62" s="7" t="s">
        <v>7</v>
      </c>
      <c r="F62" s="95" t="str">
        <f>IFERROR(VLOOKUP(記入用!D15,記入用!D15,1,FALSE),"")</f>
        <v/>
      </c>
      <c r="G62" s="95"/>
      <c r="H62" s="95"/>
      <c r="I62" s="95"/>
      <c r="J62" s="95"/>
      <c r="K62" s="95"/>
      <c r="L62" s="95"/>
      <c r="M62" s="95"/>
      <c r="N62" s="95"/>
      <c r="O62" s="95"/>
      <c r="P62" s="95"/>
      <c r="Q62" s="95"/>
      <c r="R62" s="95"/>
      <c r="S62" s="95"/>
      <c r="T62" s="95"/>
      <c r="U62" s="95"/>
      <c r="V62" s="95"/>
      <c r="W62" s="95"/>
    </row>
    <row r="63" spans="2:23" ht="20.100000000000001" customHeight="1" x14ac:dyDescent="0.15">
      <c r="B63" s="9"/>
      <c r="C63" s="97" t="s">
        <v>43</v>
      </c>
      <c r="D63" s="97"/>
      <c r="E63" s="7" t="s">
        <v>11</v>
      </c>
      <c r="F63" s="96" t="str">
        <f>IFERROR(IF(記入用!$D12="","",VLOOKUP(記入用!$D12,データ!$A$1:$E$30,2,)),"")</f>
        <v/>
      </c>
      <c r="G63" s="96"/>
      <c r="H63" s="96"/>
      <c r="I63" s="96"/>
      <c r="J63" s="96"/>
      <c r="K63" s="96"/>
      <c r="L63" s="96"/>
      <c r="M63" s="96"/>
      <c r="N63" s="96"/>
      <c r="O63" s="96"/>
      <c r="P63" s="96"/>
      <c r="Q63" s="96"/>
      <c r="R63" s="96"/>
      <c r="S63" s="96"/>
      <c r="T63" s="96"/>
      <c r="U63" s="96"/>
      <c r="V63" s="96"/>
      <c r="W63" s="96"/>
    </row>
    <row r="64" spans="2:23" ht="20.100000000000001" customHeight="1" x14ac:dyDescent="0.15">
      <c r="B64" s="13"/>
      <c r="C64" s="97" t="s">
        <v>42</v>
      </c>
      <c r="D64" s="97"/>
      <c r="E64" s="7" t="s">
        <v>7</v>
      </c>
      <c r="F64" s="96" t="str">
        <f>IFERROR(IF(記入用!$D12="","",VLOOKUP(記入用!$D12,データ!$A$1:$E$30,3,)),"")</f>
        <v/>
      </c>
      <c r="G64" s="96"/>
      <c r="H64" s="96"/>
      <c r="I64" s="96"/>
      <c r="J64" s="96"/>
      <c r="K64" s="96"/>
      <c r="L64" s="96"/>
      <c r="M64" s="96"/>
      <c r="N64" s="96"/>
      <c r="O64" s="96"/>
      <c r="P64" s="96"/>
      <c r="Q64" s="96"/>
      <c r="R64" s="96"/>
      <c r="S64" s="96"/>
      <c r="T64" s="96"/>
      <c r="U64" s="96"/>
      <c r="V64" s="96"/>
      <c r="W64" s="96"/>
    </row>
    <row r="65" spans="2:23" ht="20.100000000000001" customHeight="1" x14ac:dyDescent="0.15">
      <c r="B65" s="9"/>
      <c r="C65" s="97" t="s">
        <v>19</v>
      </c>
      <c r="D65" s="97"/>
      <c r="E65" s="7" t="s">
        <v>7</v>
      </c>
      <c r="F65" s="96" t="str">
        <f>IFERROR(IF(記入用!$D12="","",VLOOKUP(記入用!$D12,データ!$A$1:$E$30,4,)),"")</f>
        <v/>
      </c>
      <c r="G65" s="96"/>
      <c r="H65" s="96"/>
      <c r="I65" s="96"/>
      <c r="J65" s="96"/>
      <c r="K65" s="96"/>
      <c r="L65" s="96"/>
      <c r="M65" s="96"/>
      <c r="N65" s="96"/>
      <c r="O65" s="96"/>
      <c r="P65" s="96"/>
      <c r="Q65" s="96"/>
      <c r="R65" s="96"/>
      <c r="S65" s="96"/>
      <c r="T65" s="96"/>
      <c r="U65" s="96"/>
      <c r="V65" s="96"/>
      <c r="W65" s="96"/>
    </row>
    <row r="66" spans="2:23" ht="20.100000000000001" customHeight="1" x14ac:dyDescent="0.15">
      <c r="B66" s="9"/>
      <c r="C66" s="97" t="s">
        <v>22</v>
      </c>
      <c r="D66" s="97"/>
      <c r="E66" s="7" t="s">
        <v>10</v>
      </c>
      <c r="F66" s="96" t="str">
        <f>IFERROR(IF(記入用!$D12="","",VLOOKUP(記入用!$D12,データ!$A$1:$E$30,5,)),"")</f>
        <v/>
      </c>
      <c r="G66" s="96"/>
      <c r="H66" s="96"/>
      <c r="I66" s="96"/>
      <c r="J66" s="96"/>
      <c r="K66" s="96"/>
      <c r="L66" s="96"/>
      <c r="M66" s="96"/>
      <c r="N66" s="96"/>
      <c r="O66" s="96"/>
      <c r="P66" s="96"/>
      <c r="Q66" s="96"/>
      <c r="R66" s="96"/>
      <c r="S66" s="96"/>
      <c r="T66" s="96"/>
      <c r="U66" s="96"/>
      <c r="V66" s="96"/>
      <c r="W66" s="96"/>
    </row>
    <row r="67" spans="2:23" ht="20.100000000000001" customHeight="1" x14ac:dyDescent="0.15">
      <c r="B67" s="9"/>
      <c r="C67" s="105" t="s">
        <v>45</v>
      </c>
      <c r="D67" s="105"/>
      <c r="E67" s="7" t="s">
        <v>11</v>
      </c>
      <c r="F67" s="98" t="str">
        <f>F19</f>
        <v/>
      </c>
      <c r="G67" s="98"/>
      <c r="H67" s="98"/>
      <c r="I67" s="98"/>
      <c r="J67" s="98"/>
      <c r="K67" s="98"/>
      <c r="L67" s="98"/>
      <c r="M67" s="98"/>
      <c r="N67" s="98"/>
      <c r="O67" s="98"/>
      <c r="P67" s="98"/>
      <c r="Q67" s="98"/>
      <c r="R67" s="98"/>
      <c r="S67" s="98"/>
      <c r="T67" s="98"/>
      <c r="U67" s="98"/>
      <c r="V67" s="98"/>
      <c r="W67" s="98"/>
    </row>
    <row r="68" spans="2:23" ht="20.100000000000001" customHeight="1" x14ac:dyDescent="0.15">
      <c r="B68" s="13"/>
      <c r="C68" s="97" t="s">
        <v>42</v>
      </c>
      <c r="D68" s="97"/>
      <c r="E68" s="7" t="s">
        <v>7</v>
      </c>
      <c r="F68" s="98" t="str">
        <f t="shared" ref="F68:F70" si="0">F20</f>
        <v/>
      </c>
      <c r="G68" s="98"/>
      <c r="H68" s="98"/>
      <c r="I68" s="98"/>
      <c r="J68" s="98"/>
      <c r="K68" s="98"/>
      <c r="L68" s="98"/>
      <c r="M68" s="98"/>
      <c r="N68" s="98"/>
      <c r="O68" s="98"/>
      <c r="P68" s="98"/>
      <c r="Q68" s="98"/>
      <c r="R68" s="98"/>
      <c r="S68" s="98"/>
      <c r="T68" s="98"/>
      <c r="U68" s="98"/>
      <c r="V68" s="98"/>
      <c r="W68" s="98"/>
    </row>
    <row r="69" spans="2:23" ht="20.100000000000001" customHeight="1" x14ac:dyDescent="0.15">
      <c r="B69" s="9"/>
      <c r="C69" s="97" t="s">
        <v>19</v>
      </c>
      <c r="D69" s="97"/>
      <c r="E69" s="7" t="s">
        <v>7</v>
      </c>
      <c r="F69" s="98" t="str">
        <f t="shared" si="0"/>
        <v/>
      </c>
      <c r="G69" s="98"/>
      <c r="H69" s="98"/>
      <c r="I69" s="98"/>
      <c r="J69" s="98"/>
      <c r="K69" s="98"/>
      <c r="L69" s="98"/>
      <c r="M69" s="98"/>
      <c r="N69" s="98"/>
      <c r="O69" s="98"/>
      <c r="P69" s="98"/>
      <c r="Q69" s="98"/>
      <c r="R69" s="98"/>
      <c r="S69" s="98"/>
      <c r="T69" s="98"/>
      <c r="U69" s="98"/>
      <c r="V69" s="98"/>
      <c r="W69" s="98"/>
    </row>
    <row r="70" spans="2:23" ht="20.100000000000001" customHeight="1" x14ac:dyDescent="0.15">
      <c r="B70" s="9"/>
      <c r="C70" s="97" t="s">
        <v>22</v>
      </c>
      <c r="D70" s="97"/>
      <c r="E70" s="7" t="s">
        <v>10</v>
      </c>
      <c r="F70" s="98" t="str">
        <f t="shared" si="0"/>
        <v/>
      </c>
      <c r="G70" s="98"/>
      <c r="H70" s="98"/>
      <c r="I70" s="98"/>
      <c r="J70" s="98"/>
      <c r="K70" s="98"/>
      <c r="L70" s="98"/>
      <c r="M70" s="98"/>
      <c r="N70" s="98"/>
      <c r="O70" s="98"/>
      <c r="P70" s="98"/>
      <c r="Q70" s="98"/>
      <c r="R70" s="98"/>
      <c r="S70" s="98"/>
      <c r="T70" s="98"/>
      <c r="U70" s="98"/>
      <c r="V70" s="98"/>
      <c r="W70" s="98"/>
    </row>
    <row r="71" spans="2:23" ht="20.100000000000001" customHeight="1" x14ac:dyDescent="0.15">
      <c r="B71" s="9"/>
      <c r="C71" s="9"/>
      <c r="D71" s="9"/>
      <c r="E71" s="9"/>
      <c r="F71" s="9"/>
      <c r="G71" s="3"/>
      <c r="H71" s="3"/>
      <c r="I71" s="3"/>
      <c r="J71" s="3"/>
      <c r="K71" s="3"/>
      <c r="L71" s="3"/>
      <c r="M71" s="3"/>
      <c r="N71" s="3"/>
      <c r="O71" s="3"/>
      <c r="P71" s="3"/>
      <c r="Q71" s="3"/>
      <c r="R71" s="3"/>
      <c r="S71" s="3"/>
      <c r="T71" s="3"/>
      <c r="U71" s="3"/>
      <c r="V71" s="3"/>
      <c r="W71" s="3"/>
    </row>
    <row r="72" spans="2:23" ht="20.100000000000001" customHeight="1" x14ac:dyDescent="0.15">
      <c r="B72" s="14" t="s">
        <v>23</v>
      </c>
      <c r="C72" s="107" t="s">
        <v>46</v>
      </c>
      <c r="D72" s="107"/>
      <c r="E72" s="107"/>
      <c r="F72" s="107"/>
      <c r="G72" s="107"/>
      <c r="H72" s="107"/>
      <c r="I72" s="107"/>
      <c r="J72" s="107"/>
      <c r="K72" s="107"/>
      <c r="L72" s="107"/>
      <c r="M72" s="107"/>
      <c r="N72" s="107"/>
      <c r="O72" s="107"/>
      <c r="P72" s="107"/>
      <c r="Q72" s="107"/>
      <c r="R72" s="107"/>
      <c r="S72" s="107"/>
      <c r="T72" s="107"/>
      <c r="U72" s="107"/>
      <c r="V72" s="107"/>
      <c r="W72" s="107"/>
    </row>
    <row r="73" spans="2:23" s="3" customFormat="1" ht="20.100000000000001" customHeight="1" x14ac:dyDescent="0.15">
      <c r="D73" s="3" t="s">
        <v>48</v>
      </c>
      <c r="E73" s="99" t="str">
        <f>IFERROR(VLOOKUP(記入用!E22,記入用!E22,1,FALSE),"")</f>
        <v/>
      </c>
      <c r="F73" s="99"/>
      <c r="G73" s="99"/>
      <c r="H73" s="16" t="str">
        <f>IFERROR(VLOOKUP(記入用!G22,記入用!G22,1,FALSE),"")</f>
        <v/>
      </c>
      <c r="I73" s="17" t="str">
        <f>IFERROR(VLOOKUP(記入用!I22,記入用!I22,1,FALSE),"")</f>
        <v/>
      </c>
      <c r="J73" s="7" t="s">
        <v>82</v>
      </c>
      <c r="K73" s="16" t="str">
        <f>IFERROR(VLOOKUP(記入用!L22,記入用!L22,1,FALSE),"")</f>
        <v/>
      </c>
      <c r="L73" s="17" t="str">
        <f>IFERROR(VLOOKUP(記入用!N22,記入用!N22,1,FALSE),"")</f>
        <v/>
      </c>
      <c r="M73" s="92" t="s">
        <v>49</v>
      </c>
      <c r="N73" s="92"/>
      <c r="O73" s="94" t="str">
        <f>IFERROR(VLOOKUP(記入用!D16,記入用!D16,1,FALSE),"")</f>
        <v/>
      </c>
      <c r="P73" s="94"/>
      <c r="Q73" s="94"/>
      <c r="R73" s="7" t="s">
        <v>50</v>
      </c>
      <c r="S73" s="93" t="str">
        <f>IFERROR(VLOOKUP(記入用!D17,記入用!D17,1,FALSE),"")</f>
        <v/>
      </c>
      <c r="T73" s="93"/>
      <c r="U73" s="93"/>
      <c r="V73" s="93"/>
      <c r="W73" s="93"/>
    </row>
    <row r="74" spans="2:23" s="3" customFormat="1" ht="20.100000000000001" customHeight="1" x14ac:dyDescent="0.15">
      <c r="D74" s="109" t="str">
        <f>IFERROR(VLOOKUP(記入用!D18,記入用!D18,1,FALSE),"")</f>
        <v/>
      </c>
      <c r="E74" s="109"/>
      <c r="F74" s="109"/>
      <c r="G74" s="109"/>
      <c r="H74" s="92" t="s">
        <v>51</v>
      </c>
      <c r="I74" s="92"/>
      <c r="J74" s="108" t="str">
        <f>IFERROR(VLOOKUP(記入用!D19,記入用!D19,1,FALSE),"")</f>
        <v/>
      </c>
      <c r="K74" s="108"/>
      <c r="L74" s="108"/>
      <c r="M74" s="92" t="s">
        <v>52</v>
      </c>
      <c r="N74" s="92"/>
      <c r="O74" s="92"/>
      <c r="P74" s="92"/>
      <c r="Q74" s="92"/>
      <c r="R74" s="94" t="str">
        <f>IFERROR(VLOOKUP(記入用!D23,記入用!D23,1,FALSE),"")</f>
        <v/>
      </c>
      <c r="S74" s="94"/>
      <c r="T74" s="94"/>
      <c r="U74" s="94"/>
      <c r="V74" s="94"/>
      <c r="W74" s="94"/>
    </row>
    <row r="75" spans="2:23" s="3" customFormat="1" ht="60" customHeight="1" x14ac:dyDescent="0.15">
      <c r="D75" s="104" t="s">
        <v>53</v>
      </c>
      <c r="E75" s="104"/>
      <c r="F75" s="104"/>
      <c r="G75" s="104"/>
      <c r="H75" s="104"/>
      <c r="I75" s="104"/>
      <c r="J75" s="104"/>
      <c r="K75" s="104"/>
      <c r="L75" s="104"/>
      <c r="M75" s="104"/>
      <c r="N75" s="104"/>
      <c r="O75" s="104"/>
      <c r="P75" s="104"/>
      <c r="Q75" s="104"/>
      <c r="R75" s="104"/>
      <c r="S75" s="104"/>
      <c r="T75" s="104"/>
      <c r="U75" s="104"/>
      <c r="V75" s="104"/>
      <c r="W75" s="104"/>
    </row>
    <row r="76" spans="2:23" ht="20.100000000000001" customHeight="1" x14ac:dyDescent="0.15">
      <c r="B76" s="15" t="s">
        <v>57</v>
      </c>
      <c r="C76" s="106" t="s">
        <v>56</v>
      </c>
      <c r="D76" s="106"/>
      <c r="E76" s="106"/>
      <c r="F76" s="106"/>
      <c r="G76" s="106"/>
      <c r="H76" s="106"/>
      <c r="I76" s="106"/>
      <c r="J76" s="106"/>
      <c r="K76" s="106"/>
      <c r="L76" s="106"/>
      <c r="M76" s="106"/>
      <c r="N76" s="106"/>
      <c r="O76" s="106"/>
      <c r="P76" s="106"/>
      <c r="Q76" s="106"/>
      <c r="R76" s="106"/>
      <c r="S76" s="106"/>
      <c r="T76" s="106"/>
      <c r="U76" s="106"/>
      <c r="V76" s="106"/>
      <c r="W76" s="106"/>
    </row>
    <row r="77" spans="2:23" ht="60" customHeight="1" x14ac:dyDescent="0.15">
      <c r="B77" s="3"/>
      <c r="C77" s="3"/>
      <c r="D77" s="101" t="s">
        <v>58</v>
      </c>
      <c r="E77" s="101"/>
      <c r="F77" s="101"/>
      <c r="G77" s="101"/>
      <c r="H77" s="101"/>
      <c r="I77" s="101"/>
      <c r="J77" s="101"/>
      <c r="K77" s="101"/>
      <c r="L77" s="101"/>
      <c r="M77" s="101"/>
      <c r="N77" s="101"/>
      <c r="O77" s="101"/>
      <c r="P77" s="101"/>
      <c r="Q77" s="101"/>
      <c r="R77" s="101"/>
      <c r="S77" s="101"/>
      <c r="T77" s="101"/>
      <c r="U77" s="101"/>
      <c r="V77" s="101"/>
      <c r="W77" s="101"/>
    </row>
    <row r="78" spans="2:23" ht="20.100000000000001" customHeight="1" x14ac:dyDescent="0.15">
      <c r="B78" s="9"/>
      <c r="C78" s="9"/>
      <c r="D78" s="9"/>
      <c r="E78" s="9"/>
      <c r="F78" s="9"/>
      <c r="G78" s="3"/>
      <c r="H78" s="3"/>
      <c r="I78" s="3"/>
      <c r="J78" s="3"/>
      <c r="K78" s="3"/>
      <c r="L78" s="3"/>
      <c r="M78" s="3"/>
      <c r="N78" s="3"/>
      <c r="O78" s="3"/>
      <c r="P78" s="3"/>
      <c r="Q78" s="3"/>
      <c r="R78" s="3"/>
      <c r="S78" s="3"/>
      <c r="T78" s="3"/>
      <c r="U78" s="3"/>
      <c r="V78" s="3"/>
      <c r="W78" s="3"/>
    </row>
    <row r="79" spans="2:23" ht="20.100000000000001" customHeight="1" x14ac:dyDescent="0.15">
      <c r="B79" s="3"/>
      <c r="C79" s="92" t="s">
        <v>35</v>
      </c>
      <c r="D79" s="92"/>
      <c r="E79" s="94" t="str">
        <f>IFERROR(VLOOKUP(記入用!D23,記入用!D23,1,FALSE),"")</f>
        <v/>
      </c>
      <c r="F79" s="94"/>
      <c r="G79" s="94"/>
      <c r="H79" s="94"/>
      <c r="I79" s="94"/>
      <c r="J79" s="18" t="s">
        <v>88</v>
      </c>
      <c r="K79" s="16" t="str">
        <f>IFERROR(VLOOKUP(記入用!G24,記入用!G24,1,FALSE),"")</f>
        <v/>
      </c>
      <c r="L79" s="17" t="str">
        <f>IFERROR(VLOOKUP(記入用!I24,記入用!I24,1,FALSE),"")</f>
        <v/>
      </c>
      <c r="M79" s="100" t="s">
        <v>89</v>
      </c>
      <c r="N79" s="100"/>
      <c r="O79" s="91" t="s">
        <v>59</v>
      </c>
      <c r="P79" s="91"/>
      <c r="Q79" s="91"/>
      <c r="R79" s="91"/>
      <c r="S79" s="91"/>
      <c r="T79" s="91"/>
      <c r="U79" s="91"/>
      <c r="V79" s="91"/>
      <c r="W79" s="91"/>
    </row>
  </sheetData>
  <sheetProtection selectLockedCells="1"/>
  <mergeCells count="122">
    <mergeCell ref="B54:W54"/>
    <mergeCell ref="N53:W53"/>
    <mergeCell ref="B52:W52"/>
    <mergeCell ref="M45:N45"/>
    <mergeCell ref="M46:N46"/>
    <mergeCell ref="P46:W46"/>
    <mergeCell ref="M47:N47"/>
    <mergeCell ref="P47:W47"/>
    <mergeCell ref="M48:N48"/>
    <mergeCell ref="P48:W48"/>
    <mergeCell ref="M49:N49"/>
    <mergeCell ref="P49:W49"/>
    <mergeCell ref="M14:P14"/>
    <mergeCell ref="S45:W45"/>
    <mergeCell ref="J33:L33"/>
    <mergeCell ref="M33:Q33"/>
    <mergeCell ref="R33:W33"/>
    <mergeCell ref="D34:W34"/>
    <mergeCell ref="D36:W36"/>
    <mergeCell ref="H14:K14"/>
    <mergeCell ref="E32:G32"/>
    <mergeCell ref="H33:I33"/>
    <mergeCell ref="O38:W38"/>
    <mergeCell ref="C38:D38"/>
    <mergeCell ref="E38:I38"/>
    <mergeCell ref="M38:N38"/>
    <mergeCell ref="P45:R45"/>
    <mergeCell ref="B5:M5"/>
    <mergeCell ref="D35:W35"/>
    <mergeCell ref="D31:W31"/>
    <mergeCell ref="C24:W24"/>
    <mergeCell ref="D14:F14"/>
    <mergeCell ref="F25:W25"/>
    <mergeCell ref="F26:W26"/>
    <mergeCell ref="F27:W27"/>
    <mergeCell ref="F28:W28"/>
    <mergeCell ref="P8:W8"/>
    <mergeCell ref="P9:W9"/>
    <mergeCell ref="P10:W10"/>
    <mergeCell ref="M6:N6"/>
    <mergeCell ref="M7:N7"/>
    <mergeCell ref="M8:N8"/>
    <mergeCell ref="M9:N9"/>
    <mergeCell ref="M10:N10"/>
    <mergeCell ref="S6:W6"/>
    <mergeCell ref="F19:W19"/>
    <mergeCell ref="F20:W20"/>
    <mergeCell ref="F21:W21"/>
    <mergeCell ref="F22:W22"/>
    <mergeCell ref="B14:C14"/>
    <mergeCell ref="Q14:W14"/>
    <mergeCell ref="B2:W2"/>
    <mergeCell ref="B43:M43"/>
    <mergeCell ref="B44:M44"/>
    <mergeCell ref="C19:D19"/>
    <mergeCell ref="C20:D20"/>
    <mergeCell ref="C21:D21"/>
    <mergeCell ref="C22:D22"/>
    <mergeCell ref="C25:D25"/>
    <mergeCell ref="C26:D26"/>
    <mergeCell ref="C27:D27"/>
    <mergeCell ref="C28:D28"/>
    <mergeCell ref="B15:W15"/>
    <mergeCell ref="C18:W18"/>
    <mergeCell ref="B13:W13"/>
    <mergeCell ref="B17:W17"/>
    <mergeCell ref="C30:W30"/>
    <mergeCell ref="M32:N32"/>
    <mergeCell ref="O32:Q32"/>
    <mergeCell ref="S32:W32"/>
    <mergeCell ref="D33:G33"/>
    <mergeCell ref="B41:W41"/>
    <mergeCell ref="P6:R6"/>
    <mergeCell ref="P7:W7"/>
    <mergeCell ref="B4:M4"/>
    <mergeCell ref="C76:W76"/>
    <mergeCell ref="F69:W69"/>
    <mergeCell ref="F70:W70"/>
    <mergeCell ref="C72:W72"/>
    <mergeCell ref="C64:D64"/>
    <mergeCell ref="D75:W75"/>
    <mergeCell ref="J74:L74"/>
    <mergeCell ref="D74:G74"/>
    <mergeCell ref="M74:Q74"/>
    <mergeCell ref="R74:W74"/>
    <mergeCell ref="C61:D61"/>
    <mergeCell ref="C58:W58"/>
    <mergeCell ref="F59:W59"/>
    <mergeCell ref="F60:W60"/>
    <mergeCell ref="C65:D65"/>
    <mergeCell ref="O73:Q73"/>
    <mergeCell ref="F65:W65"/>
    <mergeCell ref="S73:W73"/>
    <mergeCell ref="C67:D67"/>
    <mergeCell ref="C68:D68"/>
    <mergeCell ref="C69:D69"/>
    <mergeCell ref="C70:D70"/>
    <mergeCell ref="C59:D59"/>
    <mergeCell ref="O79:W79"/>
    <mergeCell ref="C79:D79"/>
    <mergeCell ref="K53:M53"/>
    <mergeCell ref="E53:I53"/>
    <mergeCell ref="F61:W61"/>
    <mergeCell ref="F62:W62"/>
    <mergeCell ref="F63:W63"/>
    <mergeCell ref="C63:D63"/>
    <mergeCell ref="C60:D60"/>
    <mergeCell ref="C62:D62"/>
    <mergeCell ref="F64:W64"/>
    <mergeCell ref="C66:D66"/>
    <mergeCell ref="F66:W66"/>
    <mergeCell ref="F67:W67"/>
    <mergeCell ref="F68:W68"/>
    <mergeCell ref="M73:N73"/>
    <mergeCell ref="E73:G73"/>
    <mergeCell ref="H74:I74"/>
    <mergeCell ref="E79:I79"/>
    <mergeCell ref="M79:N79"/>
    <mergeCell ref="D77:W77"/>
    <mergeCell ref="B53:D53"/>
    <mergeCell ref="B56:W56"/>
    <mergeCell ref="C57:W57"/>
  </mergeCells>
  <phoneticPr fontId="4"/>
  <printOptions horizontalCentered="1" verticalCentered="1"/>
  <pageMargins left="0.23622047244094491" right="0.23622047244094491" top="0.74803149606299213" bottom="0.74803149606299213" header="0.31496062992125984" footer="0.31496062992125984"/>
  <pageSetup paperSize="9" scale="83" fitToHeight="0" orientation="portrait" blackAndWhite="1" r:id="rId1"/>
  <rowBreaks count="1" manualBreakCount="1">
    <brk id="40" min="1"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fitToPage="1"/>
  </sheetPr>
  <dimension ref="B1:V23"/>
  <sheetViews>
    <sheetView showGridLines="0" showRowColHeaders="0" showRuler="0" view="pageBreakPreview" zoomScaleNormal="70" zoomScaleSheetLayoutView="100" zoomScalePageLayoutView="70" workbookViewId="0"/>
  </sheetViews>
  <sheetFormatPr defaultRowHeight="14.25" x14ac:dyDescent="0.15"/>
  <cols>
    <col min="1" max="1" width="2.5" style="34" customWidth="1"/>
    <col min="2" max="2" width="3.625" style="33" customWidth="1"/>
    <col min="3" max="3" width="10.625" style="34" customWidth="1"/>
    <col min="4" max="4" width="22.625" style="34" customWidth="1"/>
    <col min="5" max="8" width="7.5" style="34" customWidth="1"/>
    <col min="9" max="9" width="20.625" style="34" customWidth="1"/>
    <col min="10" max="10" width="13.875" style="34" bestFit="1" customWidth="1"/>
    <col min="11" max="11" width="10.625" style="34" customWidth="1"/>
    <col min="12" max="13" width="7.5" style="34" customWidth="1"/>
    <col min="14" max="14" width="5" style="34" customWidth="1"/>
    <col min="15" max="16" width="7.5" style="34" customWidth="1"/>
    <col min="17" max="17" width="13.875" style="34" bestFit="1" customWidth="1"/>
    <col min="18" max="19" width="20.625" style="34" customWidth="1"/>
    <col min="20" max="16384" width="9" style="34"/>
  </cols>
  <sheetData>
    <row r="1" spans="2:22" ht="15" customHeight="1" x14ac:dyDescent="0.15"/>
    <row r="2" spans="2:22" ht="56.25" customHeight="1" x14ac:dyDescent="0.15">
      <c r="B2" s="135" t="s">
        <v>105</v>
      </c>
      <c r="C2" s="135"/>
      <c r="D2" s="135"/>
      <c r="E2" s="135"/>
      <c r="F2" s="135"/>
      <c r="G2" s="135"/>
      <c r="H2" s="135"/>
      <c r="I2" s="135"/>
      <c r="J2" s="135"/>
      <c r="K2" s="135"/>
      <c r="L2" s="135" t="s">
        <v>106</v>
      </c>
      <c r="M2" s="135"/>
      <c r="N2" s="135"/>
      <c r="O2" s="135"/>
      <c r="P2" s="135"/>
      <c r="Q2" s="135"/>
      <c r="R2" s="135"/>
      <c r="S2" s="135"/>
      <c r="T2" s="135"/>
      <c r="U2" s="35"/>
      <c r="V2" s="35"/>
    </row>
    <row r="3" spans="2:22" ht="37.5" customHeight="1" x14ac:dyDescent="0.15">
      <c r="B3" s="36"/>
      <c r="C3" s="36"/>
      <c r="D3" s="36"/>
      <c r="E3" s="36"/>
      <c r="F3" s="36"/>
      <c r="G3" s="36"/>
      <c r="H3" s="36"/>
      <c r="I3" s="33"/>
      <c r="J3" s="36"/>
      <c r="K3" s="36"/>
      <c r="L3" s="36"/>
      <c r="M3" s="36"/>
      <c r="N3" s="36"/>
      <c r="O3" s="36"/>
      <c r="P3" s="36"/>
      <c r="Q3" s="36"/>
      <c r="R3" s="36"/>
      <c r="S3" s="36"/>
      <c r="T3" s="36"/>
      <c r="U3" s="35"/>
      <c r="V3" s="35"/>
    </row>
    <row r="4" spans="2:22" ht="37.5" customHeight="1" thickBot="1" x14ac:dyDescent="0.2">
      <c r="B4" s="139" t="s">
        <v>107</v>
      </c>
      <c r="C4" s="139"/>
      <c r="D4" s="33" t="str">
        <f>IFERROR(IF(記入用!$D12="","",VLOOKUP(記入用!$D12,データ!$A$1:$E$13,1,)),"")</f>
        <v/>
      </c>
      <c r="E4" s="121" t="s">
        <v>108</v>
      </c>
      <c r="F4" s="121"/>
      <c r="G4" s="121"/>
      <c r="H4" s="121"/>
      <c r="I4" s="33" t="str">
        <f>IFERROR(VLOOKUP(記入用!D16,記入用!D16,1,FALSE),"")</f>
        <v/>
      </c>
      <c r="J4" s="37" t="s">
        <v>95</v>
      </c>
      <c r="K4" s="57" t="str">
        <f>IFERROR(VLOOKUP(記入用!E22,記入用!E22,1,FALSE),"")</f>
        <v/>
      </c>
      <c r="L4" s="38" t="str">
        <f>IFERROR(VLOOKUP(記入用!G22,記入用!G22,1,FALSE),"")</f>
        <v/>
      </c>
      <c r="M4" s="39" t="str">
        <f>IFERROR(VLOOKUP(記入用!I22,記入用!I22,1,FALSE),"")</f>
        <v/>
      </c>
      <c r="N4" s="1" t="s">
        <v>109</v>
      </c>
      <c r="O4" s="38" t="str">
        <f>IFERROR(VLOOKUP(記入用!L22,記入用!L22,1,FALSE),"")</f>
        <v/>
      </c>
      <c r="P4" s="39" t="str">
        <f>IFERROR(VLOOKUP(記入用!N22,記入用!N22,1,FALSE),"")</f>
        <v/>
      </c>
      <c r="Q4" s="40"/>
      <c r="R4" s="37" t="s">
        <v>110</v>
      </c>
      <c r="S4" s="140" t="str">
        <f>IFERROR(VLOOKUP(記入用!D5,記入用!D5,1,FALSE),"")</f>
        <v>○○○○</v>
      </c>
      <c r="T4" s="140"/>
      <c r="U4" s="41"/>
    </row>
    <row r="5" spans="2:22" ht="20.25" customHeight="1" thickBot="1" x14ac:dyDescent="0.2">
      <c r="B5" s="134" t="s">
        <v>111</v>
      </c>
      <c r="C5" s="134"/>
      <c r="D5" s="134" t="s">
        <v>101</v>
      </c>
      <c r="E5" s="122" t="s">
        <v>112</v>
      </c>
      <c r="F5" s="123"/>
      <c r="G5" s="123"/>
      <c r="H5" s="124"/>
      <c r="I5" s="134" t="s">
        <v>102</v>
      </c>
      <c r="J5" s="141" t="s">
        <v>118</v>
      </c>
      <c r="K5" s="141"/>
      <c r="L5" s="141"/>
      <c r="M5" s="141"/>
      <c r="N5" s="141"/>
      <c r="O5" s="141"/>
      <c r="P5" s="141"/>
      <c r="Q5" s="134" t="s">
        <v>103</v>
      </c>
      <c r="R5" s="134" t="s">
        <v>113</v>
      </c>
      <c r="S5" s="134" t="s">
        <v>104</v>
      </c>
      <c r="T5" s="138" t="s">
        <v>114</v>
      </c>
    </row>
    <row r="6" spans="2:22" ht="20.25" customHeight="1" thickBot="1" x14ac:dyDescent="0.2">
      <c r="B6" s="134"/>
      <c r="C6" s="134"/>
      <c r="D6" s="134"/>
      <c r="E6" s="125"/>
      <c r="F6" s="126"/>
      <c r="G6" s="126"/>
      <c r="H6" s="127"/>
      <c r="I6" s="134"/>
      <c r="J6" s="141" t="s">
        <v>119</v>
      </c>
      <c r="K6" s="141"/>
      <c r="L6" s="141"/>
      <c r="M6" s="141"/>
      <c r="N6" s="141"/>
      <c r="O6" s="141"/>
      <c r="P6" s="141"/>
      <c r="Q6" s="134"/>
      <c r="R6" s="134"/>
      <c r="S6" s="134"/>
      <c r="T6" s="138"/>
    </row>
    <row r="7" spans="2:22" s="46" customFormat="1" ht="37.5" customHeight="1" thickBot="1" x14ac:dyDescent="0.2">
      <c r="B7" s="134" t="s">
        <v>115</v>
      </c>
      <c r="C7" s="134"/>
      <c r="D7" s="42" t="s">
        <v>116</v>
      </c>
      <c r="E7" s="128" t="s">
        <v>117</v>
      </c>
      <c r="F7" s="129"/>
      <c r="G7" s="129"/>
      <c r="H7" s="130"/>
      <c r="I7" s="43">
        <v>100000</v>
      </c>
      <c r="J7" s="134" t="s">
        <v>120</v>
      </c>
      <c r="K7" s="134"/>
      <c r="L7" s="134"/>
      <c r="M7" s="134"/>
      <c r="N7" s="134"/>
      <c r="O7" s="134"/>
      <c r="P7" s="134"/>
      <c r="Q7" s="43">
        <v>90000</v>
      </c>
      <c r="R7" s="43">
        <v>115800</v>
      </c>
      <c r="S7" s="44" t="s">
        <v>121</v>
      </c>
      <c r="T7" s="45"/>
    </row>
    <row r="8" spans="2:22" ht="37.5" customHeight="1" thickBot="1" x14ac:dyDescent="0.2">
      <c r="B8" s="134">
        <v>1</v>
      </c>
      <c r="C8" s="134"/>
      <c r="D8" s="42" t="str">
        <f>IFERROR(VLOOKUP(記入用!D17,記入用!D17,1,FALSE),"")</f>
        <v/>
      </c>
      <c r="E8" s="128" t="str">
        <f>IFERROR(VLOOKUP(記入用!D18,記入用!D18,1,FALSE),"")</f>
        <v/>
      </c>
      <c r="F8" s="129"/>
      <c r="G8" s="129"/>
      <c r="H8" s="130"/>
      <c r="I8" s="47" t="str">
        <f>IFERROR(VLOOKUP(記入用!D19,記入用!D19,1,FALSE),"")</f>
        <v/>
      </c>
      <c r="J8" s="142">
        <f>IF(記入用!D20="なし","",記入用!D20)</f>
        <v>0</v>
      </c>
      <c r="K8" s="142"/>
      <c r="L8" s="142"/>
      <c r="M8" s="142"/>
      <c r="N8" s="142"/>
      <c r="O8" s="142"/>
      <c r="P8" s="142"/>
      <c r="Q8" s="68" t="str">
        <f>IF(記入用!D20="更にポイント10%",I8*0.9,IF(記入用!D20="更にポイント1%",I8*0.99,I8))</f>
        <v/>
      </c>
      <c r="R8" s="48" t="str">
        <f>IFERROR(VLOOKUP(記入用!D21,記入用!D21,1,FALSE),"")</f>
        <v/>
      </c>
      <c r="S8" s="49" t="e">
        <f>Q8-R8</f>
        <v>#VALUE!</v>
      </c>
      <c r="T8" s="50"/>
    </row>
    <row r="9" spans="2:22" ht="37.5" customHeight="1" thickBot="1" x14ac:dyDescent="0.2">
      <c r="B9" s="134">
        <v>2</v>
      </c>
      <c r="C9" s="134"/>
      <c r="D9" s="66"/>
      <c r="E9" s="131"/>
      <c r="F9" s="132"/>
      <c r="G9" s="132"/>
      <c r="H9" s="133"/>
      <c r="I9" s="67"/>
      <c r="J9" s="137"/>
      <c r="K9" s="137"/>
      <c r="L9" s="137"/>
      <c r="M9" s="137"/>
      <c r="N9" s="137"/>
      <c r="O9" s="137"/>
      <c r="P9" s="137"/>
      <c r="Q9" s="68"/>
      <c r="R9" s="68"/>
      <c r="S9" s="49">
        <f t="shared" ref="S9:S20" si="0">Q9-R9</f>
        <v>0</v>
      </c>
      <c r="T9" s="50"/>
    </row>
    <row r="10" spans="2:22" ht="37.5" customHeight="1" thickBot="1" x14ac:dyDescent="0.2">
      <c r="B10" s="134">
        <v>3</v>
      </c>
      <c r="C10" s="134"/>
      <c r="D10" s="66"/>
      <c r="E10" s="131"/>
      <c r="F10" s="132"/>
      <c r="G10" s="132"/>
      <c r="H10" s="133"/>
      <c r="I10" s="67"/>
      <c r="J10" s="137"/>
      <c r="K10" s="137"/>
      <c r="L10" s="137"/>
      <c r="M10" s="137"/>
      <c r="N10" s="137"/>
      <c r="O10" s="137"/>
      <c r="P10" s="137"/>
      <c r="Q10" s="68"/>
      <c r="R10" s="68"/>
      <c r="S10" s="49">
        <f t="shared" si="0"/>
        <v>0</v>
      </c>
      <c r="T10" s="50"/>
    </row>
    <row r="11" spans="2:22" ht="37.5" customHeight="1" thickBot="1" x14ac:dyDescent="0.2">
      <c r="B11" s="134">
        <v>4</v>
      </c>
      <c r="C11" s="134"/>
      <c r="D11" s="69"/>
      <c r="E11" s="131"/>
      <c r="F11" s="132"/>
      <c r="G11" s="132"/>
      <c r="H11" s="133"/>
      <c r="I11" s="70"/>
      <c r="J11" s="137"/>
      <c r="K11" s="137"/>
      <c r="L11" s="137"/>
      <c r="M11" s="137"/>
      <c r="N11" s="137"/>
      <c r="O11" s="137"/>
      <c r="P11" s="137"/>
      <c r="Q11" s="69"/>
      <c r="R11" s="69"/>
      <c r="S11" s="49">
        <f t="shared" si="0"/>
        <v>0</v>
      </c>
      <c r="T11" s="50"/>
    </row>
    <row r="12" spans="2:22" ht="37.5" customHeight="1" thickBot="1" x14ac:dyDescent="0.2">
      <c r="B12" s="134">
        <v>5</v>
      </c>
      <c r="C12" s="134"/>
      <c r="D12" s="69"/>
      <c r="E12" s="131"/>
      <c r="F12" s="132"/>
      <c r="G12" s="132"/>
      <c r="H12" s="133"/>
      <c r="I12" s="70"/>
      <c r="J12" s="137"/>
      <c r="K12" s="137"/>
      <c r="L12" s="137"/>
      <c r="M12" s="137"/>
      <c r="N12" s="137"/>
      <c r="O12" s="137"/>
      <c r="P12" s="137"/>
      <c r="Q12" s="69"/>
      <c r="R12" s="69"/>
      <c r="S12" s="49">
        <f t="shared" si="0"/>
        <v>0</v>
      </c>
      <c r="T12" s="50"/>
    </row>
    <row r="13" spans="2:22" ht="37.5" customHeight="1" thickBot="1" x14ac:dyDescent="0.2">
      <c r="B13" s="134">
        <v>6</v>
      </c>
      <c r="C13" s="134"/>
      <c r="D13" s="69"/>
      <c r="E13" s="131"/>
      <c r="F13" s="132"/>
      <c r="G13" s="132"/>
      <c r="H13" s="133"/>
      <c r="I13" s="70"/>
      <c r="J13" s="137"/>
      <c r="K13" s="137"/>
      <c r="L13" s="137"/>
      <c r="M13" s="137"/>
      <c r="N13" s="137"/>
      <c r="O13" s="137"/>
      <c r="P13" s="137"/>
      <c r="Q13" s="69"/>
      <c r="R13" s="69"/>
      <c r="S13" s="49">
        <f t="shared" si="0"/>
        <v>0</v>
      </c>
      <c r="T13" s="50"/>
    </row>
    <row r="14" spans="2:22" ht="37.5" customHeight="1" thickBot="1" x14ac:dyDescent="0.2">
      <c r="B14" s="134">
        <v>7</v>
      </c>
      <c r="C14" s="134"/>
      <c r="D14" s="69"/>
      <c r="E14" s="131"/>
      <c r="F14" s="132"/>
      <c r="G14" s="132"/>
      <c r="H14" s="133"/>
      <c r="I14" s="70"/>
      <c r="J14" s="137"/>
      <c r="K14" s="137"/>
      <c r="L14" s="137"/>
      <c r="M14" s="137"/>
      <c r="N14" s="137"/>
      <c r="O14" s="137"/>
      <c r="P14" s="137"/>
      <c r="Q14" s="69"/>
      <c r="R14" s="69"/>
      <c r="S14" s="49">
        <f t="shared" si="0"/>
        <v>0</v>
      </c>
      <c r="T14" s="50"/>
    </row>
    <row r="15" spans="2:22" ht="37.5" customHeight="1" thickBot="1" x14ac:dyDescent="0.2">
      <c r="B15" s="134">
        <v>8</v>
      </c>
      <c r="C15" s="134"/>
      <c r="D15" s="69"/>
      <c r="E15" s="131"/>
      <c r="F15" s="132"/>
      <c r="G15" s="132"/>
      <c r="H15" s="133"/>
      <c r="I15" s="70"/>
      <c r="J15" s="137"/>
      <c r="K15" s="137"/>
      <c r="L15" s="137"/>
      <c r="M15" s="137"/>
      <c r="N15" s="137"/>
      <c r="O15" s="137"/>
      <c r="P15" s="137"/>
      <c r="Q15" s="69"/>
      <c r="R15" s="69"/>
      <c r="S15" s="49">
        <f t="shared" si="0"/>
        <v>0</v>
      </c>
      <c r="T15" s="50"/>
    </row>
    <row r="16" spans="2:22" ht="37.5" customHeight="1" thickBot="1" x14ac:dyDescent="0.2">
      <c r="B16" s="134">
        <v>9</v>
      </c>
      <c r="C16" s="134"/>
      <c r="D16" s="69"/>
      <c r="E16" s="131"/>
      <c r="F16" s="132"/>
      <c r="G16" s="132"/>
      <c r="H16" s="133"/>
      <c r="I16" s="70"/>
      <c r="J16" s="137"/>
      <c r="K16" s="137"/>
      <c r="L16" s="137"/>
      <c r="M16" s="137"/>
      <c r="N16" s="137"/>
      <c r="O16" s="137"/>
      <c r="P16" s="137"/>
      <c r="Q16" s="69"/>
      <c r="R16" s="69"/>
      <c r="S16" s="49">
        <f t="shared" si="0"/>
        <v>0</v>
      </c>
      <c r="T16" s="50"/>
    </row>
    <row r="17" spans="2:20" ht="37.5" customHeight="1" thickBot="1" x14ac:dyDescent="0.2">
      <c r="B17" s="134">
        <v>10</v>
      </c>
      <c r="C17" s="134"/>
      <c r="D17" s="69"/>
      <c r="E17" s="131"/>
      <c r="F17" s="132"/>
      <c r="G17" s="132"/>
      <c r="H17" s="133"/>
      <c r="I17" s="70"/>
      <c r="J17" s="137"/>
      <c r="K17" s="137"/>
      <c r="L17" s="137"/>
      <c r="M17" s="137"/>
      <c r="N17" s="137"/>
      <c r="O17" s="137"/>
      <c r="P17" s="137"/>
      <c r="Q17" s="69"/>
      <c r="R17" s="69"/>
      <c r="S17" s="49">
        <f t="shared" si="0"/>
        <v>0</v>
      </c>
      <c r="T17" s="50"/>
    </row>
    <row r="18" spans="2:20" ht="37.5" customHeight="1" thickBot="1" x14ac:dyDescent="0.2">
      <c r="B18" s="134">
        <v>11</v>
      </c>
      <c r="C18" s="134"/>
      <c r="D18" s="69"/>
      <c r="E18" s="131"/>
      <c r="F18" s="132"/>
      <c r="G18" s="132"/>
      <c r="H18" s="133"/>
      <c r="I18" s="70"/>
      <c r="J18" s="137"/>
      <c r="K18" s="137"/>
      <c r="L18" s="137"/>
      <c r="M18" s="137"/>
      <c r="N18" s="137"/>
      <c r="O18" s="137"/>
      <c r="P18" s="137"/>
      <c r="Q18" s="69"/>
      <c r="R18" s="69"/>
      <c r="S18" s="49">
        <f t="shared" si="0"/>
        <v>0</v>
      </c>
      <c r="T18" s="50"/>
    </row>
    <row r="19" spans="2:20" ht="37.5" customHeight="1" thickBot="1" x14ac:dyDescent="0.2">
      <c r="B19" s="134">
        <v>12</v>
      </c>
      <c r="C19" s="134"/>
      <c r="D19" s="69"/>
      <c r="E19" s="131"/>
      <c r="F19" s="132"/>
      <c r="G19" s="132"/>
      <c r="H19" s="133"/>
      <c r="I19" s="70"/>
      <c r="J19" s="137"/>
      <c r="K19" s="137"/>
      <c r="L19" s="137"/>
      <c r="M19" s="137"/>
      <c r="N19" s="137"/>
      <c r="O19" s="137"/>
      <c r="P19" s="137"/>
      <c r="Q19" s="69"/>
      <c r="R19" s="69"/>
      <c r="S19" s="49">
        <f t="shared" si="0"/>
        <v>0</v>
      </c>
      <c r="T19" s="50"/>
    </row>
    <row r="20" spans="2:20" ht="37.5" customHeight="1" thickBot="1" x14ac:dyDescent="0.2">
      <c r="B20" s="134">
        <v>13</v>
      </c>
      <c r="C20" s="134"/>
      <c r="D20" s="69"/>
      <c r="E20" s="131"/>
      <c r="F20" s="132"/>
      <c r="G20" s="132"/>
      <c r="H20" s="133"/>
      <c r="I20" s="70"/>
      <c r="J20" s="137"/>
      <c r="K20" s="137"/>
      <c r="L20" s="137"/>
      <c r="M20" s="137"/>
      <c r="N20" s="137"/>
      <c r="O20" s="137"/>
      <c r="P20" s="137"/>
      <c r="Q20" s="69"/>
      <c r="R20" s="69"/>
      <c r="S20" s="49">
        <f t="shared" si="0"/>
        <v>0</v>
      </c>
      <c r="T20" s="50"/>
    </row>
    <row r="21" spans="2:20" ht="37.5" customHeight="1" x14ac:dyDescent="0.15">
      <c r="B21" s="35" t="s">
        <v>98</v>
      </c>
      <c r="C21" s="136" t="s">
        <v>122</v>
      </c>
      <c r="D21" s="136"/>
      <c r="E21" s="136"/>
      <c r="F21" s="136"/>
      <c r="G21" s="136"/>
      <c r="H21" s="136"/>
      <c r="I21" s="136"/>
      <c r="J21" s="136"/>
      <c r="K21" s="136"/>
      <c r="L21" s="136"/>
      <c r="M21" s="136"/>
      <c r="N21" s="136"/>
      <c r="O21" s="136"/>
      <c r="P21" s="136"/>
      <c r="Q21" s="136"/>
      <c r="R21" s="136"/>
      <c r="S21" s="136"/>
      <c r="T21" s="136"/>
    </row>
    <row r="22" spans="2:20" ht="37.5" customHeight="1" x14ac:dyDescent="0.15">
      <c r="B22" s="35" t="s">
        <v>99</v>
      </c>
      <c r="C22" s="120" t="s">
        <v>123</v>
      </c>
      <c r="D22" s="120"/>
      <c r="E22" s="120"/>
      <c r="F22" s="120"/>
      <c r="G22" s="120"/>
      <c r="H22" s="120"/>
      <c r="I22" s="120"/>
      <c r="J22" s="120"/>
      <c r="K22" s="120"/>
      <c r="L22" s="120"/>
      <c r="M22" s="120"/>
      <c r="N22" s="120"/>
      <c r="O22" s="120"/>
      <c r="P22" s="120"/>
      <c r="Q22" s="120"/>
      <c r="R22" s="120"/>
      <c r="S22" s="120"/>
      <c r="T22" s="120"/>
    </row>
    <row r="23" spans="2:20" ht="37.5" customHeight="1" x14ac:dyDescent="0.15">
      <c r="B23" s="33" t="s">
        <v>124</v>
      </c>
      <c r="C23" s="120" t="str">
        <f>IFERROR(VLOOKUP(記入用!D23,記入用!D23,1,FALSE),"")</f>
        <v/>
      </c>
      <c r="D23" s="120"/>
      <c r="E23" s="51" t="s">
        <v>88</v>
      </c>
      <c r="F23" s="52" t="str">
        <f>IFERROR(VLOOKUP(記入用!G24,記入用!G24,1,FALSE),"")</f>
        <v/>
      </c>
      <c r="G23" s="53" t="str">
        <f>IFERROR(VLOOKUP(記入用!I24,記入用!I24,1,FALSE),"")</f>
        <v/>
      </c>
      <c r="H23" s="35" t="s">
        <v>97</v>
      </c>
      <c r="I23" s="35"/>
      <c r="J23" s="35"/>
      <c r="K23" s="35"/>
      <c r="L23" s="35"/>
      <c r="M23" s="35"/>
      <c r="N23" s="35"/>
      <c r="O23" s="35"/>
      <c r="P23" s="35"/>
      <c r="Q23" s="35"/>
      <c r="R23" s="35"/>
      <c r="S23" s="35"/>
      <c r="T23" s="35"/>
    </row>
  </sheetData>
  <sheetProtection selectLockedCells="1"/>
  <mergeCells count="60">
    <mergeCell ref="B4:C4"/>
    <mergeCell ref="C23:D23"/>
    <mergeCell ref="S4:T4"/>
    <mergeCell ref="J5:P5"/>
    <mergeCell ref="J6:P6"/>
    <mergeCell ref="J7:P7"/>
    <mergeCell ref="J8:P8"/>
    <mergeCell ref="J9:P9"/>
    <mergeCell ref="J10:P10"/>
    <mergeCell ref="J11:P11"/>
    <mergeCell ref="J12:P12"/>
    <mergeCell ref="J13:P13"/>
    <mergeCell ref="D5:D6"/>
    <mergeCell ref="I5:I6"/>
    <mergeCell ref="Q5:Q6"/>
    <mergeCell ref="R5:R6"/>
    <mergeCell ref="T5:T6"/>
    <mergeCell ref="J14:P14"/>
    <mergeCell ref="E17:H17"/>
    <mergeCell ref="E18:H18"/>
    <mergeCell ref="E19:H19"/>
    <mergeCell ref="S5:S6"/>
    <mergeCell ref="B20:C20"/>
    <mergeCell ref="J15:P15"/>
    <mergeCell ref="J16:P16"/>
    <mergeCell ref="J17:P17"/>
    <mergeCell ref="J18:P18"/>
    <mergeCell ref="J19:P19"/>
    <mergeCell ref="B2:K2"/>
    <mergeCell ref="C21:T21"/>
    <mergeCell ref="B11:C11"/>
    <mergeCell ref="B12:C12"/>
    <mergeCell ref="B13:C13"/>
    <mergeCell ref="B14:C14"/>
    <mergeCell ref="B15:C15"/>
    <mergeCell ref="B5:C6"/>
    <mergeCell ref="B7:C7"/>
    <mergeCell ref="B8:C8"/>
    <mergeCell ref="B9:C9"/>
    <mergeCell ref="B10:C10"/>
    <mergeCell ref="B18:C18"/>
    <mergeCell ref="B19:C19"/>
    <mergeCell ref="J20:P20"/>
    <mergeCell ref="L2:T2"/>
    <mergeCell ref="C22:T22"/>
    <mergeCell ref="E4:H4"/>
    <mergeCell ref="E5:H6"/>
    <mergeCell ref="E7:H7"/>
    <mergeCell ref="E8:H8"/>
    <mergeCell ref="E9:H9"/>
    <mergeCell ref="E10:H10"/>
    <mergeCell ref="E11:H11"/>
    <mergeCell ref="E12:H12"/>
    <mergeCell ref="E13:H13"/>
    <mergeCell ref="E14:H14"/>
    <mergeCell ref="E15:H15"/>
    <mergeCell ref="E16:H16"/>
    <mergeCell ref="B16:C16"/>
    <mergeCell ref="B17:C17"/>
    <mergeCell ref="E20:H20"/>
  </mergeCells>
  <phoneticPr fontId="4"/>
  <printOptions horizontalCentered="1" verticalCentered="1"/>
  <pageMargins left="0.23622047244094491" right="0.23622047244094491" top="0.74803149606299213" bottom="0.74803149606299213" header="0.31496062992125984" footer="0.31496062992125984"/>
  <pageSetup paperSize="9" scale="66" orientation="landscape" blackAndWhite="1" r:id="rId1"/>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showRowColHeaders="0" zoomScale="50" zoomScaleNormal="50" workbookViewId="0"/>
  </sheetViews>
  <sheetFormatPr defaultRowHeight="13.5" x14ac:dyDescent="0.15"/>
  <sheetData/>
  <phoneticPr fontId="4"/>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47"/>
  <sheetViews>
    <sheetView workbookViewId="0"/>
  </sheetViews>
  <sheetFormatPr defaultRowHeight="12" x14ac:dyDescent="0.15"/>
  <cols>
    <col min="1" max="5" width="9" style="32" customWidth="1"/>
    <col min="6" max="6" width="9" style="55" customWidth="1"/>
    <col min="7" max="7" width="9" style="32" customWidth="1"/>
    <col min="8" max="11" width="9" style="32"/>
    <col min="12" max="14" width="9" style="55"/>
    <col min="15" max="16" width="0" style="55" hidden="1" customWidth="1"/>
    <col min="17" max="16384" width="9" style="55"/>
  </cols>
  <sheetData>
    <row r="1" spans="1:16" ht="80.099999999999994" customHeight="1" x14ac:dyDescent="0.15">
      <c r="A1" s="32" t="s">
        <v>138</v>
      </c>
      <c r="B1" s="32" t="s">
        <v>141</v>
      </c>
      <c r="C1" s="32" t="s">
        <v>247</v>
      </c>
      <c r="D1" s="32" t="s">
        <v>142</v>
      </c>
      <c r="E1" s="32" t="s">
        <v>143</v>
      </c>
      <c r="G1" s="32" t="s">
        <v>144</v>
      </c>
      <c r="H1" s="32" t="s">
        <v>145</v>
      </c>
      <c r="I1" s="32" t="s">
        <v>234</v>
      </c>
      <c r="J1" s="32" t="s">
        <v>229</v>
      </c>
      <c r="K1" s="32" t="s">
        <v>230</v>
      </c>
      <c r="O1" s="71" t="s">
        <v>257</v>
      </c>
      <c r="P1" s="71" t="s">
        <v>246</v>
      </c>
    </row>
    <row r="2" spans="1:16" ht="80.099999999999994" customHeight="1" x14ac:dyDescent="0.15">
      <c r="A2" s="32" t="s">
        <v>146</v>
      </c>
      <c r="B2" s="32" t="s">
        <v>147</v>
      </c>
      <c r="C2" s="32" t="s">
        <v>148</v>
      </c>
      <c r="D2" s="32" t="s">
        <v>216</v>
      </c>
      <c r="E2" s="32" t="s">
        <v>149</v>
      </c>
      <c r="G2" s="32" t="s">
        <v>150</v>
      </c>
      <c r="H2" s="32" t="s">
        <v>151</v>
      </c>
      <c r="I2" s="32" t="s">
        <v>233</v>
      </c>
      <c r="J2" s="32" t="s">
        <v>152</v>
      </c>
      <c r="K2" s="32" t="s">
        <v>231</v>
      </c>
      <c r="O2" s="71" t="s">
        <v>258</v>
      </c>
      <c r="P2" s="71" t="s">
        <v>246</v>
      </c>
    </row>
    <row r="3" spans="1:16" ht="80.099999999999994" customHeight="1" x14ac:dyDescent="0.15">
      <c r="A3" s="32" t="s">
        <v>153</v>
      </c>
      <c r="B3" s="32" t="s">
        <v>154</v>
      </c>
      <c r="C3" s="32" t="s">
        <v>155</v>
      </c>
      <c r="D3" s="32" t="s">
        <v>217</v>
      </c>
      <c r="E3" s="32" t="s">
        <v>156</v>
      </c>
      <c r="G3" s="32" t="s">
        <v>157</v>
      </c>
      <c r="H3" s="32" t="s">
        <v>158</v>
      </c>
      <c r="I3" s="32" t="s">
        <v>232</v>
      </c>
      <c r="J3" s="32" t="s">
        <v>248</v>
      </c>
      <c r="K3" s="32" t="s">
        <v>249</v>
      </c>
      <c r="O3" s="71" t="s">
        <v>259</v>
      </c>
      <c r="P3" s="71" t="s">
        <v>246</v>
      </c>
    </row>
    <row r="4" spans="1:16" ht="80.099999999999994" customHeight="1" x14ac:dyDescent="0.15">
      <c r="A4" s="32" t="s">
        <v>159</v>
      </c>
      <c r="B4" s="32" t="s">
        <v>160</v>
      </c>
      <c r="C4" s="32" t="s">
        <v>250</v>
      </c>
      <c r="D4" s="32" t="s">
        <v>218</v>
      </c>
      <c r="E4" s="32" t="s">
        <v>161</v>
      </c>
      <c r="G4" s="32" t="s">
        <v>162</v>
      </c>
      <c r="H4" s="32" t="s">
        <v>163</v>
      </c>
      <c r="I4" s="32" t="s">
        <v>251</v>
      </c>
      <c r="J4" s="32" t="s">
        <v>164</v>
      </c>
      <c r="K4" s="32" t="s">
        <v>165</v>
      </c>
      <c r="O4" s="71" t="s">
        <v>260</v>
      </c>
      <c r="P4" s="71" t="s">
        <v>246</v>
      </c>
    </row>
    <row r="5" spans="1:16" ht="80.099999999999994" customHeight="1" x14ac:dyDescent="0.15">
      <c r="A5" s="32" t="s">
        <v>166</v>
      </c>
      <c r="B5" s="32" t="s">
        <v>167</v>
      </c>
      <c r="C5" s="32" t="s">
        <v>168</v>
      </c>
      <c r="D5" s="32" t="s">
        <v>219</v>
      </c>
      <c r="E5" s="32" t="s">
        <v>169</v>
      </c>
      <c r="G5" s="32" t="s">
        <v>100</v>
      </c>
      <c r="H5" s="32" t="s">
        <v>238</v>
      </c>
      <c r="I5" s="32" t="s">
        <v>236</v>
      </c>
      <c r="J5" s="32" t="s">
        <v>237</v>
      </c>
      <c r="K5" s="32" t="s">
        <v>312</v>
      </c>
      <c r="O5" s="71" t="s">
        <v>261</v>
      </c>
      <c r="P5" s="71" t="s">
        <v>246</v>
      </c>
    </row>
    <row r="6" spans="1:16" ht="80.099999999999994" customHeight="1" x14ac:dyDescent="0.15">
      <c r="A6" s="32" t="s">
        <v>170</v>
      </c>
      <c r="B6" s="32" t="s">
        <v>171</v>
      </c>
      <c r="C6" s="32" t="s">
        <v>252</v>
      </c>
      <c r="D6" s="32" t="s">
        <v>220</v>
      </c>
      <c r="E6" s="32" t="s">
        <v>172</v>
      </c>
      <c r="G6" s="32" t="s">
        <v>173</v>
      </c>
      <c r="H6" s="32" t="s">
        <v>174</v>
      </c>
      <c r="I6" s="32" t="s">
        <v>235</v>
      </c>
      <c r="J6" s="32" t="s">
        <v>175</v>
      </c>
      <c r="K6" s="32" t="s">
        <v>176</v>
      </c>
      <c r="O6" s="71" t="s">
        <v>262</v>
      </c>
      <c r="P6" s="71" t="s">
        <v>246</v>
      </c>
    </row>
    <row r="7" spans="1:16" ht="80.099999999999994" customHeight="1" x14ac:dyDescent="0.15">
      <c r="A7" s="32" t="s">
        <v>177</v>
      </c>
      <c r="B7" s="32" t="s">
        <v>178</v>
      </c>
      <c r="C7" s="32" t="s">
        <v>179</v>
      </c>
      <c r="D7" s="32" t="s">
        <v>180</v>
      </c>
      <c r="E7" s="32" t="s">
        <v>181</v>
      </c>
      <c r="O7" s="71" t="s">
        <v>263</v>
      </c>
      <c r="P7" s="71" t="s">
        <v>246</v>
      </c>
    </row>
    <row r="8" spans="1:16" ht="80.099999999999994" customHeight="1" x14ac:dyDescent="0.15">
      <c r="A8" s="32" t="s">
        <v>182</v>
      </c>
      <c r="B8" s="32" t="s">
        <v>183</v>
      </c>
      <c r="C8" s="32" t="s">
        <v>184</v>
      </c>
      <c r="D8" s="32" t="s">
        <v>185</v>
      </c>
      <c r="E8" s="32" t="s">
        <v>186</v>
      </c>
      <c r="O8" s="71" t="s">
        <v>264</v>
      </c>
      <c r="P8" s="71" t="s">
        <v>246</v>
      </c>
    </row>
    <row r="9" spans="1:16" ht="80.099999999999994" customHeight="1" x14ac:dyDescent="0.15">
      <c r="A9" s="32" t="s">
        <v>187</v>
      </c>
      <c r="B9" s="32" t="s">
        <v>188</v>
      </c>
      <c r="C9" s="32" t="s">
        <v>221</v>
      </c>
      <c r="D9" s="32" t="s">
        <v>189</v>
      </c>
      <c r="E9" s="32" t="s">
        <v>190</v>
      </c>
      <c r="O9" s="71" t="s">
        <v>265</v>
      </c>
      <c r="P9" s="71" t="s">
        <v>246</v>
      </c>
    </row>
    <row r="10" spans="1:16" ht="80.099999999999994" customHeight="1" x14ac:dyDescent="0.15">
      <c r="A10" s="32" t="s">
        <v>191</v>
      </c>
      <c r="B10" s="32" t="s">
        <v>192</v>
      </c>
      <c r="C10" s="32" t="s">
        <v>193</v>
      </c>
      <c r="D10" s="32" t="s">
        <v>194</v>
      </c>
      <c r="E10" s="32" t="s">
        <v>228</v>
      </c>
      <c r="O10" s="71" t="s">
        <v>311</v>
      </c>
      <c r="P10" s="71" t="s">
        <v>246</v>
      </c>
    </row>
    <row r="11" spans="1:16" ht="80.099999999999994" customHeight="1" x14ac:dyDescent="0.15">
      <c r="A11" s="32" t="s">
        <v>195</v>
      </c>
      <c r="B11" s="32" t="s">
        <v>196</v>
      </c>
      <c r="C11" s="32" t="s">
        <v>253</v>
      </c>
      <c r="D11" s="32" t="s">
        <v>227</v>
      </c>
      <c r="E11" s="56" t="s">
        <v>197</v>
      </c>
      <c r="O11" s="71" t="s">
        <v>266</v>
      </c>
      <c r="P11" s="71" t="s">
        <v>267</v>
      </c>
    </row>
    <row r="12" spans="1:16" ht="80.099999999999994" customHeight="1" x14ac:dyDescent="0.15">
      <c r="A12" s="32" t="s">
        <v>198</v>
      </c>
      <c r="B12" s="32" t="s">
        <v>199</v>
      </c>
      <c r="C12" s="32" t="s">
        <v>200</v>
      </c>
      <c r="D12" s="32" t="s">
        <v>201</v>
      </c>
      <c r="E12" s="32" t="s">
        <v>202</v>
      </c>
      <c r="O12" s="71" t="s">
        <v>268</v>
      </c>
      <c r="P12" s="71" t="s">
        <v>269</v>
      </c>
    </row>
    <row r="13" spans="1:16" ht="80.099999999999994" customHeight="1" x14ac:dyDescent="0.15">
      <c r="A13" s="32" t="s">
        <v>203</v>
      </c>
      <c r="B13" s="32" t="s">
        <v>222</v>
      </c>
      <c r="C13" s="32" t="s">
        <v>204</v>
      </c>
      <c r="D13" s="32" t="s">
        <v>205</v>
      </c>
      <c r="E13" s="32" t="s">
        <v>206</v>
      </c>
      <c r="O13" s="71" t="s">
        <v>270</v>
      </c>
      <c r="P13" s="71" t="s">
        <v>269</v>
      </c>
    </row>
    <row r="14" spans="1:16" ht="80.099999999999994" customHeight="1" x14ac:dyDescent="0.15">
      <c r="A14" s="32" t="s">
        <v>207</v>
      </c>
      <c r="B14" s="32" t="s">
        <v>208</v>
      </c>
      <c r="C14" s="32" t="s">
        <v>223</v>
      </c>
      <c r="D14" s="32" t="s">
        <v>224</v>
      </c>
      <c r="E14" s="32" t="s">
        <v>225</v>
      </c>
      <c r="O14" s="71" t="s">
        <v>271</v>
      </c>
      <c r="P14" s="71" t="s">
        <v>269</v>
      </c>
    </row>
    <row r="15" spans="1:16" ht="80.099999999999994" customHeight="1" x14ac:dyDescent="0.15">
      <c r="A15" s="32" t="s">
        <v>215</v>
      </c>
      <c r="B15" s="32" t="s">
        <v>213</v>
      </c>
      <c r="C15" s="32" t="s">
        <v>254</v>
      </c>
      <c r="D15" s="32" t="s">
        <v>214</v>
      </c>
      <c r="E15" s="32" t="s">
        <v>226</v>
      </c>
      <c r="O15" s="71" t="s">
        <v>272</v>
      </c>
      <c r="P15" s="71" t="s">
        <v>269</v>
      </c>
    </row>
    <row r="16" spans="1:16" ht="80.099999999999994" customHeight="1" x14ac:dyDescent="0.15">
      <c r="A16" s="32" t="s">
        <v>209</v>
      </c>
      <c r="B16" s="32" t="s">
        <v>210</v>
      </c>
      <c r="C16" s="32" t="s">
        <v>255</v>
      </c>
      <c r="D16" s="32" t="s">
        <v>211</v>
      </c>
      <c r="E16" s="32" t="s">
        <v>212</v>
      </c>
      <c r="O16" s="71" t="s">
        <v>273</v>
      </c>
      <c r="P16" s="71" t="s">
        <v>269</v>
      </c>
    </row>
    <row r="17" spans="1:16" ht="80.099999999999994" customHeight="1" x14ac:dyDescent="0.15">
      <c r="A17" s="32" t="s">
        <v>240</v>
      </c>
      <c r="B17" s="71" t="s">
        <v>239</v>
      </c>
      <c r="C17" s="32" t="s">
        <v>241</v>
      </c>
      <c r="D17" s="71" t="s">
        <v>242</v>
      </c>
      <c r="E17" s="32" t="s">
        <v>243</v>
      </c>
      <c r="O17" s="71" t="s">
        <v>274</v>
      </c>
      <c r="P17" s="71" t="s">
        <v>269</v>
      </c>
    </row>
    <row r="18" spans="1:16" ht="80.099999999999994" customHeight="1" x14ac:dyDescent="0.15">
      <c r="O18" s="71" t="s">
        <v>275</v>
      </c>
      <c r="P18" s="71" t="s">
        <v>276</v>
      </c>
    </row>
    <row r="19" spans="1:16" ht="80.099999999999994" customHeight="1" x14ac:dyDescent="0.15">
      <c r="O19" s="71" t="s">
        <v>277</v>
      </c>
      <c r="P19" s="71" t="s">
        <v>276</v>
      </c>
    </row>
    <row r="20" spans="1:16" ht="80.099999999999994" customHeight="1" x14ac:dyDescent="0.15">
      <c r="O20" s="71" t="s">
        <v>278</v>
      </c>
      <c r="P20" s="71" t="s">
        <v>276</v>
      </c>
    </row>
    <row r="21" spans="1:16" ht="81" x14ac:dyDescent="0.15">
      <c r="O21" s="71" t="s">
        <v>279</v>
      </c>
      <c r="P21" s="71" t="s">
        <v>276</v>
      </c>
    </row>
    <row r="22" spans="1:16" ht="81" x14ac:dyDescent="0.15">
      <c r="O22" s="71" t="s">
        <v>280</v>
      </c>
      <c r="P22" s="71" t="s">
        <v>276</v>
      </c>
    </row>
    <row r="23" spans="1:16" ht="81" x14ac:dyDescent="0.15">
      <c r="O23" s="71" t="s">
        <v>281</v>
      </c>
      <c r="P23" s="71" t="s">
        <v>276</v>
      </c>
    </row>
    <row r="24" spans="1:16" ht="94.5" x14ac:dyDescent="0.15">
      <c r="O24" s="71" t="s">
        <v>282</v>
      </c>
      <c r="P24" s="71" t="s">
        <v>283</v>
      </c>
    </row>
    <row r="25" spans="1:16" ht="94.5" x14ac:dyDescent="0.15">
      <c r="O25" s="71" t="s">
        <v>284</v>
      </c>
      <c r="P25" s="71" t="s">
        <v>283</v>
      </c>
    </row>
    <row r="26" spans="1:16" ht="94.5" x14ac:dyDescent="0.15">
      <c r="O26" s="71" t="s">
        <v>285</v>
      </c>
      <c r="P26" s="71" t="s">
        <v>283</v>
      </c>
    </row>
    <row r="27" spans="1:16" ht="94.5" x14ac:dyDescent="0.15">
      <c r="O27" s="71" t="s">
        <v>286</v>
      </c>
      <c r="P27" s="71" t="s">
        <v>283</v>
      </c>
    </row>
    <row r="28" spans="1:16" ht="94.5" x14ac:dyDescent="0.15">
      <c r="O28" s="71" t="s">
        <v>287</v>
      </c>
      <c r="P28" s="71" t="s">
        <v>283</v>
      </c>
    </row>
    <row r="29" spans="1:16" ht="94.5" x14ac:dyDescent="0.15">
      <c r="O29" s="71" t="s">
        <v>288</v>
      </c>
      <c r="P29" s="71" t="s">
        <v>283</v>
      </c>
    </row>
    <row r="30" spans="1:16" ht="94.5" x14ac:dyDescent="0.15">
      <c r="O30" s="71" t="s">
        <v>309</v>
      </c>
      <c r="P30" s="71" t="s">
        <v>283</v>
      </c>
    </row>
    <row r="31" spans="1:16" ht="67.5" x14ac:dyDescent="0.15">
      <c r="O31" s="71" t="s">
        <v>289</v>
      </c>
      <c r="P31" s="71" t="s">
        <v>290</v>
      </c>
    </row>
    <row r="32" spans="1:16" ht="67.5" x14ac:dyDescent="0.15">
      <c r="O32" s="71" t="s">
        <v>291</v>
      </c>
      <c r="P32" s="71" t="s">
        <v>290</v>
      </c>
    </row>
    <row r="33" spans="15:16" ht="67.5" x14ac:dyDescent="0.15">
      <c r="O33" s="71" t="s">
        <v>292</v>
      </c>
      <c r="P33" s="71" t="s">
        <v>290</v>
      </c>
    </row>
    <row r="34" spans="15:16" ht="67.5" x14ac:dyDescent="0.15">
      <c r="O34" s="71" t="s">
        <v>293</v>
      </c>
      <c r="P34" s="71" t="s">
        <v>290</v>
      </c>
    </row>
    <row r="35" spans="15:16" ht="67.5" x14ac:dyDescent="0.15">
      <c r="O35" s="71" t="s">
        <v>294</v>
      </c>
      <c r="P35" s="71" t="s">
        <v>290</v>
      </c>
    </row>
    <row r="36" spans="15:16" ht="67.5" x14ac:dyDescent="0.15">
      <c r="O36" s="71" t="s">
        <v>295</v>
      </c>
      <c r="P36" s="71" t="s">
        <v>296</v>
      </c>
    </row>
    <row r="37" spans="15:16" ht="67.5" x14ac:dyDescent="0.15">
      <c r="O37" s="71" t="s">
        <v>297</v>
      </c>
      <c r="P37" s="71" t="s">
        <v>296</v>
      </c>
    </row>
    <row r="38" spans="15:16" ht="67.5" x14ac:dyDescent="0.15">
      <c r="O38" s="71" t="s">
        <v>298</v>
      </c>
      <c r="P38" s="71" t="s">
        <v>296</v>
      </c>
    </row>
    <row r="39" spans="15:16" ht="67.5" x14ac:dyDescent="0.15">
      <c r="O39" s="71" t="s">
        <v>299</v>
      </c>
      <c r="P39" s="71" t="s">
        <v>296</v>
      </c>
    </row>
    <row r="40" spans="15:16" ht="81" x14ac:dyDescent="0.15">
      <c r="O40" s="71" t="s">
        <v>300</v>
      </c>
      <c r="P40" s="71" t="s">
        <v>301</v>
      </c>
    </row>
    <row r="41" spans="15:16" ht="81" x14ac:dyDescent="0.15">
      <c r="O41" s="71" t="s">
        <v>302</v>
      </c>
      <c r="P41" s="71" t="s">
        <v>301</v>
      </c>
    </row>
    <row r="42" spans="15:16" ht="81" x14ac:dyDescent="0.15">
      <c r="O42" s="71" t="s">
        <v>303</v>
      </c>
      <c r="P42" s="71" t="s">
        <v>301</v>
      </c>
    </row>
    <row r="43" spans="15:16" ht="81" x14ac:dyDescent="0.15">
      <c r="O43" s="71" t="s">
        <v>304</v>
      </c>
      <c r="P43" s="71" t="s">
        <v>301</v>
      </c>
    </row>
    <row r="44" spans="15:16" ht="81" x14ac:dyDescent="0.15">
      <c r="O44" s="71" t="s">
        <v>305</v>
      </c>
      <c r="P44" s="71" t="s">
        <v>301</v>
      </c>
    </row>
    <row r="45" spans="15:16" ht="81" x14ac:dyDescent="0.15">
      <c r="O45" s="71" t="s">
        <v>306</v>
      </c>
      <c r="P45" s="71" t="s">
        <v>301</v>
      </c>
    </row>
    <row r="46" spans="15:16" ht="81" x14ac:dyDescent="0.15">
      <c r="O46" s="71" t="s">
        <v>310</v>
      </c>
      <c r="P46" s="71" t="s">
        <v>301</v>
      </c>
    </row>
    <row r="47" spans="15:16" ht="81" x14ac:dyDescent="0.15">
      <c r="O47" s="71" t="s">
        <v>307</v>
      </c>
      <c r="P47" s="71" t="s">
        <v>308</v>
      </c>
    </row>
  </sheetData>
  <sheetProtection selectLockedCells="1"/>
  <phoneticPr fontId="4"/>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注意事項</vt:lpstr>
      <vt:lpstr>記入見本</vt:lpstr>
      <vt:lpstr>記入用</vt:lpstr>
      <vt:lpstr>印刷用</vt:lpstr>
      <vt:lpstr>申告明細表</vt:lpstr>
      <vt:lpstr>添付資料貼付用</vt:lpstr>
      <vt:lpstr>データ</vt:lpstr>
      <vt:lpstr>印刷用!Print_Area</vt:lpstr>
      <vt:lpstr>記入見本!Print_Area</vt:lpstr>
      <vt:lpstr>記入用!Print_Area</vt:lpstr>
      <vt:lpstr>申告明細表!Print_Area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pass : zds-mie</dc:description>
  <cp:lastModifiedBy>waden</cp:lastModifiedBy>
  <cp:lastPrinted>2017-02-21T00:18:19Z</cp:lastPrinted>
  <dcterms:created xsi:type="dcterms:W3CDTF">2015-08-28T12:10:17Z</dcterms:created>
  <dcterms:modified xsi:type="dcterms:W3CDTF">2025-12-05T04:35:22Z</dcterms:modified>
</cp:coreProperties>
</file>